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Udeshya Properties Pvt Ltd\"/>
    </mc:Choice>
  </mc:AlternateContent>
  <xr:revisionPtr revIDLastSave="0" documentId="13_ncr:1_{D3D4F54A-B854-444F-A673-B003C97E2224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2" i="4" l="1"/>
  <c r="Q3" i="4"/>
  <c r="Q5" i="4"/>
  <c r="Q6" i="4"/>
  <c r="Q8" i="4"/>
  <c r="Q12" i="4"/>
  <c r="Q13" i="4"/>
  <c r="Q14" i="4"/>
  <c r="Q15" i="4"/>
  <c r="Q16" i="4"/>
  <c r="C16" i="4" l="1"/>
  <c r="C17" i="4"/>
  <c r="C18" i="4"/>
  <c r="C19" i="4"/>
  <c r="C20" i="4"/>
  <c r="C21" i="4"/>
  <c r="C22" i="4"/>
  <c r="C23" i="4"/>
  <c r="I18" i="4" l="1"/>
  <c r="R6" i="4" l="1"/>
  <c r="U20" i="4"/>
  <c r="T22" i="4"/>
  <c r="T21" i="4"/>
  <c r="T20" i="4"/>
  <c r="S21" i="4"/>
  <c r="R21" i="4"/>
  <c r="J32" i="4" l="1"/>
  <c r="G31" i="4"/>
  <c r="J31" i="4"/>
  <c r="O22" i="4" l="1"/>
  <c r="P6" i="4" l="1"/>
  <c r="G20" i="4"/>
  <c r="H18" i="4"/>
  <c r="P12" i="4" l="1"/>
  <c r="P11" i="4"/>
  <c r="P10" i="4"/>
  <c r="P9" i="4"/>
  <c r="P8" i="4"/>
  <c r="P7" i="4"/>
  <c r="P4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J15" i="4"/>
  <c r="I15" i="4"/>
  <c r="E15" i="4"/>
  <c r="A15" i="4"/>
  <c r="P14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F2" i="4" l="1"/>
  <c r="G5" i="4"/>
  <c r="F8" i="4"/>
  <c r="F9" i="4"/>
  <c r="F10" i="4"/>
  <c r="F11" i="4"/>
  <c r="F12" i="4"/>
  <c r="F3" i="4"/>
  <c r="F4" i="4"/>
  <c r="F5" i="4"/>
  <c r="F6" i="4"/>
  <c r="B13" i="4"/>
  <c r="C13" i="4" s="1"/>
  <c r="B14" i="4"/>
  <c r="C14" i="4" s="1"/>
  <c r="B15" i="4"/>
  <c r="C15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<sst xmlns="http://schemas.openxmlformats.org/spreadsheetml/2006/main" count="148" uniqueCount="30">
  <si>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</si>
  <si>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</si>
  <si>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</si>
  <si>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</si>
  <si>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</si>
  <si>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</si>
  <si>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</si>
  <si>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</si>
  <si>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</si>
  <si>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</si>
  <si>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</si>
  <si>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</si>
  <si>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</si>
  <si>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f. no. 1901, 19th floor, Akruti Aditya chsl, khatuawadi, grant road</t>
  </si>
  <si>
    <t>ca</t>
  </si>
  <si>
    <t>rate</t>
  </si>
  <si>
    <t>fmv</t>
  </si>
  <si>
    <t>completion cert - 2006</t>
  </si>
  <si>
    <t>sold out</t>
  </si>
  <si>
    <t>45000 to 48000 on  ca</t>
  </si>
  <si>
    <t>akruti aditya</t>
  </si>
  <si>
    <t>11.07.22</t>
  </si>
  <si>
    <t>jehangir daji st</t>
  </si>
  <si>
    <t xml:space="preserve">31.08.20  </t>
  </si>
  <si>
    <t>1901/1902</t>
  </si>
  <si>
    <t>previous report - 2020 - Girish pawar asso.</t>
  </si>
  <si>
    <t>bua</t>
  </si>
  <si>
    <t>rate on ca</t>
  </si>
  <si>
    <t>.</t>
  </si>
  <si>
    <t>31.05.2019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</si>
</sst>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1873599-EAB0-4499-A2A8-6D0695FDD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20</xdr:col>
      <xdr:colOff>11228</xdr:colOff>
      <xdr:row>38</xdr:row>
      <xdr:rowOff>67668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8CE9F7-F921-4538-B29D-C848A79F8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2203228" cy="71161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25</xdr:col>
      <xdr:colOff>268779</xdr:colOff>
      <xdr:row>46</xdr:row>
      <xdr:rowOff>105853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7239A0-FB0F-43F7-A935-519BC16978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4899179" cy="772585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20</xdr:col>
      <xdr:colOff>478018</xdr:colOff>
      <xdr:row>43</xdr:row>
      <xdr:rowOff>96380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CDB3D3-A46E-4DCA-BE2F-6E80DFF17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2670018" cy="809738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3D6EBB-9223-4E04-BEA7-B355B2288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607314</xdr:colOff>
      <xdr:row>60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573A7C-8D01-4B2F-A07A-746F62A577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1480B6-46BF-46EE-A91D-E7EE8215F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19</xdr:col>
      <xdr:colOff>487374</xdr:colOff>
      <xdr:row>40</xdr:row>
      <xdr:rowOff>124879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7BC1630-E978-4F35-A495-31B5612BA5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1460174" cy="755437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7F9134-E151-4AF6-9BF6-1CF997ED31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20</xdr:col>
      <xdr:colOff>77827</xdr:colOff>
      <xdr:row>37</xdr:row>
      <xdr:rowOff>124799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A1FF98-6769-475D-8B7B-683A05290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1660227" cy="69827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N23" sqref="N2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  <col min="20" max="20" width="10" bestFit="1" customWidth="1"/>
  </cols>
  <sheetData>
    <row r="1" spans="1:24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4" x14ac:dyDescent="0.25">
      <c r="A2" s="4">
        <f t="shared" ref="A2:A15" si="0">N2</f>
        <v>0</v>
      </c>
      <c r="B2" s="4">
        <f t="shared" ref="B2:B15" si="1">Q2</f>
        <v>945.83333333333337</v>
      </c>
      <c r="C2" s="4">
        <f>B2*1.2</f>
        <v>1135</v>
      </c>
      <c r="D2" s="4">
        <f t="shared" ref="D2:D13" si="2">C2*1.2</f>
        <v>1362</v>
      </c>
      <c r="E2" s="16">
        <f t="shared" ref="E2:E13" si="3">R2</f>
        <v>55000000</v>
      </c>
      <c r="F2" s="10">
        <f>E2/B2</f>
        <v>58149.779735682816</v>
      </c>
      <c r="G2" s="10">
        <f t="shared" ref="G2:G13" si="4">ROUND((E2/C2),0)</f>
        <v>48458</v>
      </c>
      <c r="H2" s="10">
        <f t="shared" ref="H2:H13" si="5">ROUND((E2/D2),0)</f>
        <v>40382</v>
      </c>
      <c r="I2" s="10" t="e">
        <f>#REF!</f>
        <v>#REF!</v>
      </c>
      <c r="J2" s="4" t="str">
        <f t="shared" ref="J2:J13" si="6">S2</f>
        <v>sold out</v>
      </c>
      <c r="O2">
        <v>0</v>
      </c>
      <c r="P2">
        <v>1135</v>
      </c>
      <c r="Q2">
        <f>P2/1.2</f>
        <v>945.83333333333337</v>
      </c>
      <c r="R2" s="2">
        <v>55000000</v>
      </c>
      <c r="S2" s="8" t="s">
        <v>18</v>
      </c>
      <c r="T2" s="8"/>
    </row>
    <row r="3" spans="1:24" x14ac:dyDescent="0.25">
      <c r="A3" s="4">
        <f t="shared" si="0"/>
        <v>0</v>
      </c>
      <c r="B3" s="4">
        <f t="shared" si="1"/>
        <v>966.66666666666674</v>
      </c>
      <c r="C3" s="4">
        <f t="shared" ref="C3:C23" si="7">B3*1.2</f>
        <v>1160</v>
      </c>
      <c r="D3" s="4">
        <f t="shared" si="2"/>
        <v>1392</v>
      </c>
      <c r="E3" s="16">
        <f t="shared" si="3"/>
        <v>63800000</v>
      </c>
      <c r="F3" s="10">
        <f t="shared" ref="F3:F13" si="8">ROUND((E3/B3),0)</f>
        <v>66000</v>
      </c>
      <c r="G3" s="10">
        <f t="shared" si="4"/>
        <v>55000</v>
      </c>
      <c r="H3" s="10">
        <f t="shared" si="5"/>
        <v>45833</v>
      </c>
      <c r="I3" s="10" t="e">
        <f>#REF!</f>
        <v>#REF!</v>
      </c>
      <c r="J3" s="4" t="str">
        <f t="shared" si="6"/>
        <v>akruti aditya</v>
      </c>
      <c r="O3">
        <v>0</v>
      </c>
      <c r="P3">
        <v>1160</v>
      </c>
      <c r="Q3">
        <f>P3/1.2</f>
        <v>966.66666666666674</v>
      </c>
      <c r="R3" s="2">
        <v>63800000</v>
      </c>
      <c r="S3" s="8" t="s">
        <v>20</v>
      </c>
      <c r="T3" s="8"/>
    </row>
    <row r="4" spans="1:24" x14ac:dyDescent="0.25">
      <c r="A4" s="4">
        <f t="shared" si="0"/>
        <v>0</v>
      </c>
      <c r="B4" s="4">
        <f t="shared" si="1"/>
        <v>850</v>
      </c>
      <c r="C4" s="4">
        <f t="shared" si="7"/>
        <v>1020</v>
      </c>
      <c r="D4" s="4">
        <f t="shared" si="2"/>
        <v>1224</v>
      </c>
      <c r="E4" s="16">
        <f t="shared" si="3"/>
        <v>33000000</v>
      </c>
      <c r="F4" s="10">
        <f t="shared" si="8"/>
        <v>38824</v>
      </c>
      <c r="G4" s="10">
        <f t="shared" si="4"/>
        <v>32353</v>
      </c>
      <c r="H4" s="10">
        <f t="shared" si="5"/>
        <v>26961</v>
      </c>
      <c r="I4" s="10" t="e">
        <f>#REF!</f>
        <v>#REF!</v>
      </c>
      <c r="J4" s="4" t="str">
        <f t="shared" si="6"/>
        <v>akruti aditya</v>
      </c>
      <c r="O4">
        <v>0</v>
      </c>
      <c r="P4">
        <f t="shared" ref="P4:P12" si="9">O4/1.2</f>
        <v>0</v>
      </c>
      <c r="Q4">
        <v>850</v>
      </c>
      <c r="R4" s="2">
        <v>33000000</v>
      </c>
      <c r="S4" s="8" t="s">
        <v>20</v>
      </c>
      <c r="T4" s="8"/>
    </row>
    <row r="5" spans="1:24" x14ac:dyDescent="0.25">
      <c r="A5" s="4">
        <f t="shared" si="0"/>
        <v>0</v>
      </c>
      <c r="B5" s="4">
        <f t="shared" si="1"/>
        <v>1151.6666666666667</v>
      </c>
      <c r="C5" s="4">
        <f t="shared" si="7"/>
        <v>1382</v>
      </c>
      <c r="D5" s="4">
        <f t="shared" si="2"/>
        <v>1658.3999999999999</v>
      </c>
      <c r="E5" s="16">
        <f t="shared" si="3"/>
        <v>57500000</v>
      </c>
      <c r="F5" s="15">
        <f t="shared" si="8"/>
        <v>49928</v>
      </c>
      <c r="G5" s="10">
        <f t="shared" si="4"/>
        <v>41606</v>
      </c>
      <c r="H5" s="10">
        <f t="shared" si="5"/>
        <v>34672</v>
      </c>
      <c r="I5" s="10" t="e">
        <f>#REF!</f>
        <v>#REF!</v>
      </c>
      <c r="J5" s="4" t="str">
        <f t="shared" si="6"/>
        <v>akruti aditya</v>
      </c>
      <c r="O5">
        <v>0</v>
      </c>
      <c r="P5">
        <v>1382</v>
      </c>
      <c r="Q5">
        <f>P5/1.2</f>
        <v>1151.6666666666667</v>
      </c>
      <c r="R5" s="2">
        <v>57500000</v>
      </c>
      <c r="S5" s="8" t="s">
        <v>20</v>
      </c>
      <c r="T5" s="8"/>
    </row>
    <row r="6" spans="1:24" x14ac:dyDescent="0.25">
      <c r="A6" s="4">
        <f t="shared" si="0"/>
        <v>0</v>
      </c>
      <c r="B6" s="4">
        <f t="shared" si="1"/>
        <v>807.30000000000007</v>
      </c>
      <c r="C6" s="4">
        <f t="shared" si="7"/>
        <v>968.76</v>
      </c>
      <c r="D6" s="4">
        <f t="shared" si="2"/>
        <v>1162.5119999999999</v>
      </c>
      <c r="E6" s="16">
        <f t="shared" si="3"/>
        <v>29180000</v>
      </c>
      <c r="F6" s="10">
        <f t="shared" si="8"/>
        <v>36145</v>
      </c>
      <c r="G6" s="10">
        <f t="shared" si="4"/>
        <v>30121</v>
      </c>
      <c r="H6" s="10">
        <f t="shared" si="5"/>
        <v>25101</v>
      </c>
      <c r="I6" s="10" t="e">
        <f>#REF!</f>
        <v>#REF!</v>
      </c>
      <c r="J6" s="4" t="str">
        <f t="shared" si="6"/>
        <v>11.07.22</v>
      </c>
      <c r="O6">
        <v>0</v>
      </c>
      <c r="P6">
        <f>90*10.764</f>
        <v>968.76</v>
      </c>
      <c r="Q6">
        <f>P6/1.2</f>
        <v>807.30000000000007</v>
      </c>
      <c r="R6" s="2">
        <f>27500000+1650000+30000</f>
        <v>29180000</v>
      </c>
      <c r="S6" s="8" t="s">
        <v>21</v>
      </c>
      <c r="T6" s="8"/>
      <c r="X6">
        <v>58000</v>
      </c>
    </row>
    <row r="7" spans="1:24" x14ac:dyDescent="0.25">
      <c r="A7" s="4">
        <f t="shared" si="0"/>
        <v>0</v>
      </c>
      <c r="B7" s="4">
        <f t="shared" si="1"/>
        <v>734</v>
      </c>
      <c r="C7" s="4">
        <f t="shared" si="7"/>
        <v>880.8</v>
      </c>
      <c r="D7" s="4">
        <f t="shared" si="2"/>
        <v>1056.9599999999998</v>
      </c>
      <c r="E7" s="16">
        <f t="shared" si="3"/>
        <v>25700000</v>
      </c>
      <c r="F7" s="10">
        <f t="shared" si="8"/>
        <v>35014</v>
      </c>
      <c r="G7" s="10">
        <f t="shared" si="4"/>
        <v>29178</v>
      </c>
      <c r="H7" s="10">
        <f t="shared" si="5"/>
        <v>24315</v>
      </c>
      <c r="I7" s="10" t="e">
        <f>#REF!</f>
        <v>#REF!</v>
      </c>
      <c r="J7" s="4" t="str">
        <f t="shared" si="6"/>
        <v>jehangir daji st</v>
      </c>
      <c r="O7">
        <v>0</v>
      </c>
      <c r="P7">
        <f t="shared" si="9"/>
        <v>0</v>
      </c>
      <c r="Q7">
        <v>734</v>
      </c>
      <c r="R7" s="2">
        <v>25700000</v>
      </c>
      <c r="S7" s="8" t="s">
        <v>22</v>
      </c>
      <c r="T7" s="8"/>
      <c r="X7">
        <v>59700</v>
      </c>
    </row>
    <row r="8" spans="1:24" x14ac:dyDescent="0.25">
      <c r="A8" s="4">
        <f t="shared" si="0"/>
        <v>0</v>
      </c>
      <c r="B8" s="4">
        <f t="shared" si="1"/>
        <v>788.19444444444446</v>
      </c>
      <c r="C8" s="4">
        <f t="shared" si="7"/>
        <v>945.83333333333326</v>
      </c>
      <c r="D8" s="4">
        <f t="shared" si="2"/>
        <v>1134.9999999999998</v>
      </c>
      <c r="E8" s="16">
        <f t="shared" si="3"/>
        <v>55000000</v>
      </c>
      <c r="F8" s="10">
        <f t="shared" si="8"/>
        <v>69780</v>
      </c>
      <c r="G8" s="10">
        <f t="shared" si="4"/>
        <v>58150</v>
      </c>
      <c r="H8" s="10">
        <f t="shared" si="5"/>
        <v>48458</v>
      </c>
      <c r="I8" s="10" t="e">
        <f>#REF!</f>
        <v>#REF!</v>
      </c>
      <c r="J8" s="4">
        <f t="shared" si="6"/>
        <v>0</v>
      </c>
      <c r="O8">
        <v>1135</v>
      </c>
      <c r="P8">
        <f t="shared" si="9"/>
        <v>945.83333333333337</v>
      </c>
      <c r="Q8">
        <f>P8/1.2</f>
        <v>788.19444444444446</v>
      </c>
      <c r="R8" s="2">
        <v>55000000</v>
      </c>
      <c r="S8" s="8"/>
      <c r="T8" s="8"/>
      <c r="X8">
        <v>58800</v>
      </c>
    </row>
    <row r="9" spans="1:24" x14ac:dyDescent="0.25">
      <c r="A9" s="4">
        <f t="shared" si="0"/>
        <v>0</v>
      </c>
      <c r="B9" s="4">
        <f t="shared" si="1"/>
        <v>1002</v>
      </c>
      <c r="C9" s="4">
        <f t="shared" si="7"/>
        <v>1202.3999999999999</v>
      </c>
      <c r="D9" s="4">
        <f t="shared" si="2"/>
        <v>1442.8799999999999</v>
      </c>
      <c r="E9" s="16">
        <f t="shared" si="3"/>
        <v>54999000</v>
      </c>
      <c r="F9" s="15">
        <f t="shared" si="8"/>
        <v>54889</v>
      </c>
      <c r="G9" s="10">
        <f t="shared" si="4"/>
        <v>45741</v>
      </c>
      <c r="H9" s="10">
        <f t="shared" si="5"/>
        <v>38118</v>
      </c>
      <c r="I9" s="10" t="e">
        <f>#REF!</f>
        <v>#REF!</v>
      </c>
      <c r="J9" s="4" t="str">
        <f t="shared" si="6"/>
        <v>31.05.2019</v>
      </c>
      <c r="O9">
        <v>0</v>
      </c>
      <c r="P9">
        <f t="shared" si="9"/>
        <v>0</v>
      </c>
      <c r="Q9">
        <v>1002</v>
      </c>
      <c r="R9" s="2">
        <v>54999000</v>
      </c>
      <c r="S9" s="8" t="s">
        <v>29</v>
      </c>
      <c r="T9" s="8"/>
      <c r="U9">
        <v>9</v>
      </c>
    </row>
    <row r="10" spans="1:24" x14ac:dyDescent="0.25">
      <c r="A10" s="4">
        <f t="shared" si="0"/>
        <v>0</v>
      </c>
      <c r="B10" s="4">
        <f t="shared" si="1"/>
        <v>893</v>
      </c>
      <c r="C10" s="4">
        <f t="shared" si="7"/>
        <v>1071.5999999999999</v>
      </c>
      <c r="D10" s="4">
        <f t="shared" si="2"/>
        <v>1285.9199999999998</v>
      </c>
      <c r="E10" s="16">
        <f t="shared" si="3"/>
        <v>43500000</v>
      </c>
      <c r="F10" s="15">
        <f t="shared" si="8"/>
        <v>48712</v>
      </c>
      <c r="G10" s="10">
        <f t="shared" si="4"/>
        <v>40594</v>
      </c>
      <c r="H10" s="10">
        <f t="shared" si="5"/>
        <v>33828</v>
      </c>
      <c r="I10" s="10" t="e">
        <f>#REF!</f>
        <v>#REF!</v>
      </c>
      <c r="J10" s="4">
        <f t="shared" si="6"/>
        <v>0</v>
      </c>
      <c r="O10">
        <v>0</v>
      </c>
      <c r="P10">
        <f t="shared" si="9"/>
        <v>0</v>
      </c>
      <c r="Q10">
        <v>893</v>
      </c>
      <c r="R10" s="2">
        <v>43500000</v>
      </c>
      <c r="S10" s="8"/>
      <c r="T10" s="8"/>
    </row>
    <row r="11" spans="1:24" x14ac:dyDescent="0.25">
      <c r="A11" s="4">
        <f t="shared" si="0"/>
        <v>0</v>
      </c>
      <c r="B11" s="4">
        <f t="shared" si="1"/>
        <v>900</v>
      </c>
      <c r="C11" s="4">
        <f t="shared" si="7"/>
        <v>1080</v>
      </c>
      <c r="D11" s="4">
        <f t="shared" si="2"/>
        <v>1296</v>
      </c>
      <c r="E11" s="16">
        <f t="shared" si="3"/>
        <v>52500000</v>
      </c>
      <c r="F11" s="15">
        <f t="shared" si="8"/>
        <v>58333</v>
      </c>
      <c r="G11" s="10">
        <f t="shared" si="4"/>
        <v>48611</v>
      </c>
      <c r="H11" s="10">
        <f t="shared" si="5"/>
        <v>40509</v>
      </c>
      <c r="I11" s="10" t="e">
        <f>#REF!</f>
        <v>#REF!</v>
      </c>
      <c r="J11" s="4">
        <f t="shared" si="6"/>
        <v>0</v>
      </c>
      <c r="O11">
        <v>0</v>
      </c>
      <c r="P11">
        <f t="shared" si="9"/>
        <v>0</v>
      </c>
      <c r="Q11">
        <v>900</v>
      </c>
      <c r="R11" s="2">
        <v>52500000</v>
      </c>
      <c r="S11" s="8"/>
      <c r="T11" s="8"/>
    </row>
    <row r="12" spans="1:24" x14ac:dyDescent="0.25">
      <c r="A12" s="4">
        <f t="shared" si="0"/>
        <v>0</v>
      </c>
      <c r="B12" s="4">
        <f t="shared" si="1"/>
        <v>0</v>
      </c>
      <c r="C12" s="4">
        <f t="shared" si="7"/>
        <v>0</v>
      </c>
      <c r="D12" s="4">
        <f t="shared" si="2"/>
        <v>0</v>
      </c>
      <c r="E12" s="16">
        <f t="shared" si="3"/>
        <v>0</v>
      </c>
      <c r="F12" s="10" t="e">
        <f t="shared" si="8"/>
        <v>#DIV/0!</v>
      </c>
      <c r="G12" s="10" t="e">
        <f t="shared" si="4"/>
        <v>#DIV/0!</v>
      </c>
      <c r="H12" s="10" t="e">
        <f t="shared" si="5"/>
        <v>#DIV/0!</v>
      </c>
      <c r="I12" s="10" t="e">
        <f>#REF!</f>
        <v>#REF!</v>
      </c>
      <c r="J12" s="4">
        <f t="shared" si="6"/>
        <v>0</v>
      </c>
      <c r="O12">
        <v>0</v>
      </c>
      <c r="P12">
        <f t="shared" si="9"/>
        <v>0</v>
      </c>
      <c r="Q12">
        <f t="shared" ref="Q9:Q16" si="10">P12/1.2</f>
        <v>0</v>
      </c>
      <c r="R12" s="2">
        <v>0</v>
      </c>
      <c r="S12" s="8"/>
      <c r="T12" s="8"/>
    </row>
    <row r="13" spans="1:24" x14ac:dyDescent="0.25">
      <c r="A13" s="4">
        <f t="shared" si="0"/>
        <v>0</v>
      </c>
      <c r="B13" s="4">
        <f t="shared" si="1"/>
        <v>0</v>
      </c>
      <c r="C13" s="4">
        <f t="shared" si="7"/>
        <v>0</v>
      </c>
      <c r="D13" s="4">
        <f t="shared" si="2"/>
        <v>0</v>
      </c>
      <c r="E13" s="16">
        <f t="shared" si="3"/>
        <v>0</v>
      </c>
      <c r="F13" s="10" t="e">
        <f t="shared" si="8"/>
        <v>#DIV/0!</v>
      </c>
      <c r="G13" s="10" t="e">
        <f t="shared" si="4"/>
        <v>#DIV/0!</v>
      </c>
      <c r="H13" s="10" t="e">
        <f t="shared" si="5"/>
        <v>#DIV/0!</v>
      </c>
      <c r="I13" s="10" t="e">
        <f>#REF!</f>
        <v>#REF!</v>
      </c>
      <c r="J13" s="4">
        <f t="shared" si="6"/>
        <v>0</v>
      </c>
      <c r="O13">
        <v>0</v>
      </c>
      <c r="P13">
        <f t="shared" ref="P13" si="11">O13/1.2</f>
        <v>0</v>
      </c>
      <c r="Q13">
        <f t="shared" si="10"/>
        <v>0</v>
      </c>
      <c r="R13" s="2">
        <v>0</v>
      </c>
      <c r="S13" s="8"/>
      <c r="T13" s="8"/>
    </row>
    <row r="14" spans="1:24" x14ac:dyDescent="0.25">
      <c r="A14" s="4">
        <f t="shared" si="0"/>
        <v>0</v>
      </c>
      <c r="B14" s="4">
        <f t="shared" si="1"/>
        <v>0</v>
      </c>
      <c r="C14" s="4">
        <f t="shared" si="7"/>
        <v>0</v>
      </c>
      <c r="D14" s="4">
        <f t="shared" ref="D14:D15" si="12">C14*1.2</f>
        <v>0</v>
      </c>
      <c r="E14" s="16">
        <f t="shared" ref="E14:E15" si="13">R14</f>
        <v>0</v>
      </c>
      <c r="F14" s="10" t="e">
        <f t="shared" ref="F14:F15" si="14">ROUND((E14/B14),0)</f>
        <v>#DIV/0!</v>
      </c>
      <c r="G14" s="10" t="e">
        <f t="shared" ref="G14:G15" si="15">ROUND((E14/C14),0)</f>
        <v>#DIV/0!</v>
      </c>
      <c r="H14" s="10" t="e">
        <f t="shared" ref="H14:H15" si="16">ROUND((E14/D14),0)</f>
        <v>#DIV/0!</v>
      </c>
      <c r="I14" s="10" t="e">
        <f>#REF!</f>
        <v>#REF!</v>
      </c>
      <c r="J14" s="4">
        <f t="shared" ref="J14:J15" si="17">S14</f>
        <v>0</v>
      </c>
      <c r="O14">
        <v>0</v>
      </c>
      <c r="P14">
        <f t="shared" ref="P14:P15" si="18">O14/1.2</f>
        <v>0</v>
      </c>
      <c r="Q14">
        <f t="shared" si="10"/>
        <v>0</v>
      </c>
      <c r="R14" s="2">
        <v>0</v>
      </c>
      <c r="S14" s="8"/>
      <c r="T14" s="8"/>
    </row>
    <row r="15" spans="1:24" x14ac:dyDescent="0.25">
      <c r="A15" s="4">
        <f t="shared" si="0"/>
        <v>0</v>
      </c>
      <c r="B15" s="4">
        <f t="shared" si="1"/>
        <v>0</v>
      </c>
      <c r="C15" s="4">
        <f t="shared" si="7"/>
        <v>0</v>
      </c>
      <c r="D15" s="4">
        <f t="shared" si="12"/>
        <v>0</v>
      </c>
      <c r="E15" s="5">
        <f t="shared" si="13"/>
        <v>0</v>
      </c>
      <c r="F15" s="10" t="e">
        <f t="shared" si="14"/>
        <v>#DIV/0!</v>
      </c>
      <c r="G15" s="4" t="e">
        <f t="shared" si="15"/>
        <v>#DIV/0!</v>
      </c>
      <c r="H15" s="4" t="e">
        <f t="shared" si="16"/>
        <v>#DIV/0!</v>
      </c>
      <c r="I15" s="4" t="e">
        <f>#REF!</f>
        <v>#REF!</v>
      </c>
      <c r="J15" s="4">
        <f t="shared" si="17"/>
        <v>0</v>
      </c>
      <c r="O15">
        <v>0</v>
      </c>
      <c r="P15">
        <f t="shared" si="18"/>
        <v>0</v>
      </c>
      <c r="Q15">
        <f t="shared" si="10"/>
        <v>0</v>
      </c>
      <c r="R15" s="2">
        <v>0</v>
      </c>
      <c r="S15" s="8"/>
      <c r="T15" s="8"/>
    </row>
    <row r="16" spans="1:24" x14ac:dyDescent="0.25">
      <c r="C16" s="4">
        <f t="shared" si="7"/>
        <v>0</v>
      </c>
      <c r="Q16">
        <f t="shared" si="10"/>
        <v>0</v>
      </c>
    </row>
    <row r="17" spans="3:24" x14ac:dyDescent="0.25">
      <c r="C17" s="4">
        <f t="shared" si="7"/>
        <v>0</v>
      </c>
      <c r="F17" s="7" t="s">
        <v>13</v>
      </c>
    </row>
    <row r="18" spans="3:24" x14ac:dyDescent="0.25">
      <c r="C18" s="4">
        <f t="shared" si="7"/>
        <v>0</v>
      </c>
      <c r="F18" s="7" t="s">
        <v>14</v>
      </c>
      <c r="G18">
        <v>789</v>
      </c>
      <c r="H18">
        <f>73.3*10.764</f>
        <v>789.00119999999993</v>
      </c>
      <c r="I18">
        <f>R20/G18</f>
        <v>1.3</v>
      </c>
      <c r="Q18" t="s">
        <v>25</v>
      </c>
    </row>
    <row r="19" spans="3:24" x14ac:dyDescent="0.25">
      <c r="C19" s="4">
        <f t="shared" si="7"/>
        <v>0</v>
      </c>
      <c r="F19" s="7" t="s">
        <v>15</v>
      </c>
      <c r="G19">
        <v>55000</v>
      </c>
      <c r="R19" t="s">
        <v>26</v>
      </c>
      <c r="S19" t="s">
        <v>15</v>
      </c>
      <c r="T19" t="s">
        <v>16</v>
      </c>
      <c r="U19" t="s">
        <v>27</v>
      </c>
    </row>
    <row r="20" spans="3:24" x14ac:dyDescent="0.25">
      <c r="C20" s="4">
        <f t="shared" si="7"/>
        <v>0</v>
      </c>
      <c r="F20" s="7" t="s">
        <v>16</v>
      </c>
      <c r="G20">
        <f>G19*G18</f>
        <v>43395000</v>
      </c>
      <c r="Q20">
        <v>1901</v>
      </c>
      <c r="R20">
        <v>1025.7</v>
      </c>
      <c r="S20">
        <v>50250</v>
      </c>
      <c r="T20">
        <f>S20*R20</f>
        <v>51541425</v>
      </c>
      <c r="U20">
        <f>T20/G18</f>
        <v>65325</v>
      </c>
    </row>
    <row r="21" spans="3:24" x14ac:dyDescent="0.25">
      <c r="C21" s="4">
        <f t="shared" si="7"/>
        <v>0</v>
      </c>
      <c r="O21" s="8">
        <v>46400000</v>
      </c>
      <c r="Q21">
        <v>1902</v>
      </c>
      <c r="R21">
        <f>R20</f>
        <v>1025.7</v>
      </c>
      <c r="S21">
        <f>S20</f>
        <v>50250</v>
      </c>
      <c r="T21">
        <f>S21*R21</f>
        <v>51541425</v>
      </c>
    </row>
    <row r="22" spans="3:24" x14ac:dyDescent="0.25">
      <c r="C22" s="4">
        <f t="shared" si="7"/>
        <v>0</v>
      </c>
      <c r="G22" s="6"/>
      <c r="H22" s="6"/>
      <c r="O22">
        <f>O21/789</f>
        <v>58808.618504435995</v>
      </c>
      <c r="T22">
        <f>T21+T20</f>
        <v>103082850</v>
      </c>
    </row>
    <row r="23" spans="3:24" x14ac:dyDescent="0.25">
      <c r="C23" s="4">
        <f t="shared" si="7"/>
        <v>0</v>
      </c>
    </row>
    <row r="24" spans="3:24" x14ac:dyDescent="0.25">
      <c r="F24" s="7" t="s">
        <v>17</v>
      </c>
      <c r="P24" s="11"/>
      <c r="Q24" s="11"/>
      <c r="R24" s="13"/>
      <c r="T24" s="11"/>
      <c r="U24" s="11"/>
      <c r="V24" s="11"/>
      <c r="W24" s="11"/>
      <c r="X24" s="11"/>
    </row>
    <row r="25" spans="3:24" x14ac:dyDescent="0.25">
      <c r="F25" s="7" t="s">
        <v>19</v>
      </c>
      <c r="P25" s="11"/>
      <c r="Q25" s="14"/>
      <c r="R25" s="14"/>
      <c r="T25" s="14"/>
      <c r="U25" s="14"/>
      <c r="V25" s="11"/>
      <c r="W25" s="11"/>
      <c r="X25" s="11"/>
    </row>
    <row r="26" spans="3:24" x14ac:dyDescent="0.25">
      <c r="P26" s="11"/>
      <c r="Q26" s="11"/>
      <c r="R26" s="11"/>
      <c r="T26" s="11"/>
      <c r="U26" s="11"/>
      <c r="V26" s="11"/>
      <c r="W26" s="11"/>
      <c r="X26" s="11"/>
    </row>
    <row r="27" spans="3:24" x14ac:dyDescent="0.25">
      <c r="H27" t="s">
        <v>23</v>
      </c>
      <c r="P27" s="11"/>
      <c r="Q27" s="11"/>
      <c r="R27" s="11"/>
      <c r="T27" s="11"/>
      <c r="U27" s="11"/>
      <c r="V27" s="11"/>
      <c r="W27" s="11"/>
      <c r="X27" s="11"/>
    </row>
    <row r="28" spans="3:24" x14ac:dyDescent="0.25">
      <c r="H28" t="s">
        <v>24</v>
      </c>
      <c r="O28" t="s">
        <v>28</v>
      </c>
      <c r="P28" s="11"/>
      <c r="Q28" s="11"/>
      <c r="R28" s="12"/>
      <c r="T28" s="12"/>
      <c r="U28" s="12"/>
      <c r="V28" s="11"/>
      <c r="W28" s="11"/>
      <c r="X28" s="11"/>
    </row>
    <row r="29" spans="3:24" x14ac:dyDescent="0.25">
      <c r="P29" s="11"/>
      <c r="Q29" s="11"/>
      <c r="R29" s="11"/>
      <c r="T29" s="11"/>
      <c r="U29" s="11"/>
      <c r="V29" s="11"/>
      <c r="W29" s="11"/>
      <c r="X29" s="11"/>
    </row>
    <row r="30" spans="3:24" x14ac:dyDescent="0.25">
      <c r="H30">
        <v>1901</v>
      </c>
      <c r="P30" s="11"/>
      <c r="Q30" s="11"/>
      <c r="R30" s="11"/>
      <c r="T30" s="11"/>
      <c r="U30" s="11"/>
      <c r="V30" s="11"/>
      <c r="W30" s="11"/>
      <c r="X30" s="11"/>
    </row>
    <row r="31" spans="3:24" x14ac:dyDescent="0.25">
      <c r="G31">
        <f>H31/G18</f>
        <v>1.3253485424588087</v>
      </c>
      <c r="H31">
        <v>1045.7</v>
      </c>
      <c r="I31">
        <v>50250</v>
      </c>
      <c r="J31">
        <f>I31*H31</f>
        <v>52546425</v>
      </c>
      <c r="P31" s="11"/>
      <c r="Q31" s="11"/>
      <c r="R31" s="11"/>
      <c r="T31" s="11"/>
      <c r="U31" s="11"/>
      <c r="V31" s="11"/>
      <c r="W31" s="11"/>
      <c r="X31" s="11"/>
    </row>
    <row r="32" spans="3:24" x14ac:dyDescent="0.25">
      <c r="H32">
        <v>1902</v>
      </c>
      <c r="J32">
        <f>J31/G18</f>
        <v>66598.764258555137</v>
      </c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13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2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3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4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2024-01-19T04:40:38Z</dcterms:modified>
</cp:coreProperties>
</file>