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November 2023\NILESH BABU PASHTE - Cosmos\"/>
    </mc:Choice>
  </mc:AlternateContent>
  <xr:revisionPtr revIDLastSave="0" documentId="13_ncr:1_{A620DD29-28C7-4746-9175-635D21E876EC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V40" i="4" l="1"/>
  <c r="V36" i="4" l="1"/>
  <c r="P8" i="4" l="1"/>
  <c r="Q8" i="4" s="1"/>
  <c r="B8" i="4" s="1"/>
  <c r="C8" i="4" s="1"/>
  <c r="D8" i="4" s="1"/>
  <c r="J8" i="4"/>
  <c r="I8" i="4"/>
  <c r="E8" i="4"/>
  <c r="H8" i="4" s="1"/>
  <c r="A8" i="4"/>
  <c r="P7" i="4"/>
  <c r="Q7" i="4" s="1"/>
  <c r="B7" i="4" s="1"/>
  <c r="C7" i="4" s="1"/>
  <c r="D7" i="4" s="1"/>
  <c r="J7" i="4"/>
  <c r="I7" i="4"/>
  <c r="E7" i="4"/>
  <c r="A7" i="4"/>
  <c r="P6" i="4"/>
  <c r="Q6" i="4" s="1"/>
  <c r="B6" i="4" s="1"/>
  <c r="C6" i="4" s="1"/>
  <c r="D6" i="4" s="1"/>
  <c r="J6" i="4"/>
  <c r="I6" i="4"/>
  <c r="E6" i="4"/>
  <c r="H6" i="4" s="1"/>
  <c r="A6" i="4"/>
  <c r="P25" i="4"/>
  <c r="Q25" i="4" s="1"/>
  <c r="B25" i="4" s="1"/>
  <c r="C25" i="4" s="1"/>
  <c r="D25" i="4" s="1"/>
  <c r="J25" i="4"/>
  <c r="I25" i="4"/>
  <c r="E25" i="4"/>
  <c r="H25" i="4" s="1"/>
  <c r="A25" i="4"/>
  <c r="P24" i="4"/>
  <c r="Q24" i="4" s="1"/>
  <c r="B24" i="4" s="1"/>
  <c r="C24" i="4" s="1"/>
  <c r="D24" i="4" s="1"/>
  <c r="J24" i="4"/>
  <c r="I24" i="4"/>
  <c r="E24" i="4"/>
  <c r="A24" i="4"/>
  <c r="P23" i="4"/>
  <c r="Q23" i="4" s="1"/>
  <c r="B23" i="4" s="1"/>
  <c r="C23" i="4" s="1"/>
  <c r="D23" i="4" s="1"/>
  <c r="J23" i="4"/>
  <c r="I23" i="4"/>
  <c r="E23" i="4"/>
  <c r="A23" i="4"/>
  <c r="P22" i="4"/>
  <c r="Q22" i="4" s="1"/>
  <c r="B22" i="4" s="1"/>
  <c r="C22" i="4" s="1"/>
  <c r="D22" i="4" s="1"/>
  <c r="J22" i="4"/>
  <c r="I22" i="4"/>
  <c r="E22" i="4"/>
  <c r="A22" i="4"/>
  <c r="P21" i="4"/>
  <c r="Q21" i="4" s="1"/>
  <c r="B21" i="4" s="1"/>
  <c r="C21" i="4" s="1"/>
  <c r="D21" i="4" s="1"/>
  <c r="J21" i="4"/>
  <c r="I21" i="4"/>
  <c r="E21" i="4"/>
  <c r="H21" i="4" s="1"/>
  <c r="A21" i="4"/>
  <c r="P20" i="4"/>
  <c r="Q20" i="4" s="1"/>
  <c r="B20" i="4" s="1"/>
  <c r="C20" i="4" s="1"/>
  <c r="D20" i="4" s="1"/>
  <c r="J20" i="4"/>
  <c r="I20" i="4"/>
  <c r="E20" i="4"/>
  <c r="H20" i="4" s="1"/>
  <c r="A20" i="4"/>
  <c r="P19" i="4"/>
  <c r="Q19" i="4" s="1"/>
  <c r="B19" i="4" s="1"/>
  <c r="C19" i="4" s="1"/>
  <c r="D19" i="4" s="1"/>
  <c r="J19" i="4"/>
  <c r="I19" i="4"/>
  <c r="E19" i="4"/>
  <c r="A19" i="4"/>
  <c r="P18" i="4"/>
  <c r="Q18" i="4" s="1"/>
  <c r="B18" i="4" s="1"/>
  <c r="C18" i="4" s="1"/>
  <c r="D18" i="4" s="1"/>
  <c r="J18" i="4"/>
  <c r="I18" i="4"/>
  <c r="E18" i="4"/>
  <c r="A18" i="4"/>
  <c r="P17" i="4"/>
  <c r="Q17" i="4" s="1"/>
  <c r="B17" i="4" s="1"/>
  <c r="C17" i="4" s="1"/>
  <c r="D17" i="4" s="1"/>
  <c r="J17" i="4"/>
  <c r="I17" i="4"/>
  <c r="E17" i="4"/>
  <c r="H17" i="4" s="1"/>
  <c r="A17" i="4"/>
  <c r="P16" i="4"/>
  <c r="Q16" i="4" s="1"/>
  <c r="B16" i="4" s="1"/>
  <c r="C16" i="4" s="1"/>
  <c r="D16" i="4" s="1"/>
  <c r="J16" i="4"/>
  <c r="I16" i="4"/>
  <c r="E16" i="4"/>
  <c r="H16" i="4" s="1"/>
  <c r="A16" i="4"/>
  <c r="Q15" i="4"/>
  <c r="B15" i="4" s="1"/>
  <c r="C15" i="4" s="1"/>
  <c r="D15" i="4" s="1"/>
  <c r="J15" i="4"/>
  <c r="I15" i="4"/>
  <c r="E15" i="4"/>
  <c r="A15" i="4"/>
  <c r="Q14" i="4"/>
  <c r="B14" i="4" s="1"/>
  <c r="C14" i="4" s="1"/>
  <c r="D14" i="4" s="1"/>
  <c r="J14" i="4"/>
  <c r="I14" i="4"/>
  <c r="E14" i="4"/>
  <c r="A14" i="4"/>
  <c r="P13" i="4"/>
  <c r="B13" i="4" s="1"/>
  <c r="C13" i="4" s="1"/>
  <c r="D13" i="4" s="1"/>
  <c r="J13" i="4"/>
  <c r="I13" i="4"/>
  <c r="E13" i="4"/>
  <c r="A13" i="4"/>
  <c r="P11" i="4"/>
  <c r="Q11" i="4" s="1"/>
  <c r="B11" i="4" s="1"/>
  <c r="C11" i="4" s="1"/>
  <c r="D11" i="4" s="1"/>
  <c r="J11" i="4"/>
  <c r="I11" i="4"/>
  <c r="E11" i="4"/>
  <c r="H11" i="4" s="1"/>
  <c r="A11" i="4"/>
  <c r="P10" i="4"/>
  <c r="Q10" i="4" s="1"/>
  <c r="B10" i="4" s="1"/>
  <c r="C10" i="4" s="1"/>
  <c r="D10" i="4" s="1"/>
  <c r="J10" i="4"/>
  <c r="I10" i="4"/>
  <c r="E10" i="4"/>
  <c r="A10" i="4"/>
  <c r="P9" i="4"/>
  <c r="Q9" i="4" s="1"/>
  <c r="B9" i="4" s="1"/>
  <c r="C9" i="4" s="1"/>
  <c r="D9" i="4" s="1"/>
  <c r="J9" i="4"/>
  <c r="I9" i="4"/>
  <c r="E9" i="4"/>
  <c r="A9" i="4"/>
  <c r="P5" i="4"/>
  <c r="Q5" i="4" s="1"/>
  <c r="B5" i="4" s="1"/>
  <c r="C5" i="4" s="1"/>
  <c r="D5" i="4" s="1"/>
  <c r="J5" i="4"/>
  <c r="I5" i="4"/>
  <c r="E5" i="4"/>
  <c r="A5" i="4"/>
  <c r="P4" i="4"/>
  <c r="Q4" i="4" s="1"/>
  <c r="B4" i="4" s="1"/>
  <c r="C4" i="4" s="1"/>
  <c r="D4" i="4" s="1"/>
  <c r="J4" i="4"/>
  <c r="I4" i="4"/>
  <c r="E4" i="4"/>
  <c r="H4" i="4" s="1"/>
  <c r="A4" i="4"/>
  <c r="P3" i="4"/>
  <c r="Q3" i="4" s="1"/>
  <c r="B3" i="4" s="1"/>
  <c r="C3" i="4" s="1"/>
  <c r="D3" i="4" s="1"/>
  <c r="J3" i="4"/>
  <c r="I3" i="4"/>
  <c r="E3" i="4"/>
  <c r="A3" i="4"/>
  <c r="H13" i="4" l="1"/>
  <c r="H7" i="4"/>
  <c r="F6" i="4"/>
  <c r="F7" i="4"/>
  <c r="F8" i="4"/>
  <c r="G7" i="4"/>
  <c r="G8" i="4"/>
  <c r="G6" i="4"/>
  <c r="H14" i="4"/>
  <c r="H18" i="4"/>
  <c r="H22" i="4"/>
  <c r="H15" i="4"/>
  <c r="H19" i="4"/>
  <c r="H23" i="4"/>
  <c r="H24" i="4"/>
  <c r="F13" i="4"/>
  <c r="F15" i="4"/>
  <c r="F17" i="4"/>
  <c r="F19" i="4"/>
  <c r="F21" i="4"/>
  <c r="F22" i="4"/>
  <c r="F24" i="4"/>
  <c r="G13" i="4"/>
  <c r="G14" i="4"/>
  <c r="G15" i="4"/>
  <c r="G16" i="4"/>
  <c r="G17" i="4"/>
  <c r="G18" i="4"/>
  <c r="G19" i="4"/>
  <c r="G20" i="4"/>
  <c r="G21" i="4"/>
  <c r="G22" i="4"/>
  <c r="G23" i="4"/>
  <c r="G24" i="4"/>
  <c r="G25" i="4"/>
  <c r="F14" i="4"/>
  <c r="F16" i="4"/>
  <c r="F18" i="4"/>
  <c r="F20" i="4"/>
  <c r="F23" i="4"/>
  <c r="F25" i="4"/>
  <c r="H3" i="4"/>
  <c r="H5" i="4"/>
  <c r="H9" i="4"/>
  <c r="H10" i="4"/>
  <c r="F3" i="4"/>
  <c r="F4" i="4"/>
  <c r="F10" i="4"/>
  <c r="F11" i="4"/>
  <c r="F5" i="4"/>
  <c r="F9" i="4"/>
  <c r="G3" i="4"/>
  <c r="G9" i="4"/>
  <c r="G10" i="4"/>
  <c r="G4" i="4"/>
  <c r="G5" i="4"/>
  <c r="G11" i="4"/>
  <c r="V45" i="4"/>
  <c r="V39" i="4"/>
  <c r="V41" i="4" s="1"/>
  <c r="V34" i="4"/>
  <c r="V35" i="4" s="1"/>
  <c r="V42" i="4" l="1"/>
  <c r="V46" i="4" s="1"/>
  <c r="V47" i="4" l="1"/>
  <c r="V49" i="4"/>
  <c r="V48" i="4"/>
  <c r="R41" i="4"/>
  <c r="Q41" i="4"/>
  <c r="S41" i="4" l="1"/>
  <c r="S42" i="4" s="1"/>
  <c r="S44" i="4" s="1"/>
  <c r="S43" i="4" l="1"/>
</calcChain>
</file>

<file path=xl/sharedStrings.xml><?xml version="1.0" encoding="utf-8"?>
<sst xmlns="http://schemas.openxmlformats.org/spreadsheetml/2006/main" count="45" uniqueCount="39">
  <si>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</si>
  <si>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</si>
  <si>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</si>
  <si>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</si>
  <si>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</si>
  <si>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</si>
  <si>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</si>
  <si>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</si>
  <si>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</si>
  <si>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</si>
  <si>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</si>
  <si>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</si>
  <si>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</si>
  <si>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RV</t>
  </si>
  <si>
    <t>Remark</t>
  </si>
  <si>
    <t>F. no.</t>
  </si>
  <si>
    <t>BUA</t>
  </si>
  <si>
    <t>Rate</t>
  </si>
  <si>
    <t>FMV</t>
  </si>
  <si>
    <t>DSV</t>
  </si>
  <si>
    <t>Cosmos Format</t>
  </si>
  <si>
    <t>Current Year</t>
  </si>
  <si>
    <t>Year of Construction</t>
  </si>
  <si>
    <t>As per OC</t>
  </si>
  <si>
    <t>Age of Building</t>
  </si>
  <si>
    <t>Cost of Construction</t>
  </si>
  <si>
    <t>(BU*Construction Rate)</t>
  </si>
  <si>
    <t>Depreciation</t>
  </si>
  <si>
    <t xml:space="preserve">{(100-10) x18}/60 </t>
  </si>
  <si>
    <t>Amount of Depreciation</t>
  </si>
  <si>
    <t>Area</t>
  </si>
  <si>
    <t>Value of the property</t>
  </si>
  <si>
    <t>Depreciated Fair Market Value</t>
  </si>
  <si>
    <t>Realisable</t>
  </si>
  <si>
    <t xml:space="preserve">Distress </t>
  </si>
  <si>
    <t>Rental</t>
  </si>
  <si>
    <t>Index II</t>
  </si>
  <si>
    <t>Price Indicators</t>
  </si>
  <si>
    <t>Cosmos Bank ( Ghatkopar (West) Branch ) - NILESH BABU PASHTE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</si>
</sst>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-* #,##0.00_-;\-* #,##0.00_-;_-* &quot;-&quot;??_-;_-@_-"/>
  </numFmts>
  <fonts count="18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sz val="11"/>
      <name val="Arial Narrow"/>
      <family val="2"/>
    </font>
    <font>
      <sz val="11"/>
      <color theme="1"/>
      <name val="Arial Narrow"/>
      <family val="2"/>
    </font>
    <font>
      <sz val="11"/>
      <name val="Calibri"/>
      <family val="2"/>
      <scheme val="minor"/>
    </font>
    <font>
      <b/>
      <sz val="11"/>
      <name val="Arial Narrow"/>
      <family val="2"/>
    </font>
    <font>
      <b/>
      <sz val="11"/>
      <color theme="1"/>
      <name val="Arial Narrow"/>
      <family val="2"/>
    </font>
    <font>
      <b/>
      <sz val="1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53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9" fillId="0" borderId="0" xfId="1" applyFont="1" applyFill="1" applyBorder="1"/>
    <xf numFmtId="0" fontId="8" fillId="0" borderId="0" xfId="0" applyFont="1"/>
    <xf numFmtId="43" fontId="11" fillId="0" borderId="0" xfId="0" applyNumberFormat="1" applyFont="1"/>
    <xf numFmtId="0" fontId="11" fillId="0" borderId="0" xfId="0" applyFont="1"/>
    <xf numFmtId="0" fontId="8" fillId="0" borderId="2" xfId="0" applyFont="1" applyBorder="1"/>
    <xf numFmtId="0" fontId="8" fillId="0" borderId="3" xfId="0" applyFont="1" applyBorder="1"/>
    <xf numFmtId="43" fontId="11" fillId="0" borderId="3" xfId="0" applyNumberFormat="1" applyFont="1" applyBorder="1"/>
    <xf numFmtId="0" fontId="11" fillId="0" borderId="1" xfId="0" applyFont="1" applyBorder="1"/>
    <xf numFmtId="0" fontId="9" fillId="0" borderId="0" xfId="0" applyFont="1" applyFill="1"/>
    <xf numFmtId="10" fontId="9" fillId="0" borderId="0" xfId="0" applyNumberFormat="1" applyFont="1" applyFill="1"/>
    <xf numFmtId="0" fontId="10" fillId="0" borderId="1" xfId="0" applyFont="1" applyFill="1" applyBorder="1"/>
    <xf numFmtId="43" fontId="9" fillId="0" borderId="0" xfId="0" applyNumberFormat="1" applyFont="1" applyFill="1"/>
    <xf numFmtId="43" fontId="11" fillId="0" borderId="0" xfId="0" applyNumberFormat="1" applyFont="1" applyFill="1"/>
    <xf numFmtId="0" fontId="12" fillId="0" borderId="4" xfId="1" applyNumberFormat="1" applyFont="1" applyFill="1" applyBorder="1"/>
    <xf numFmtId="0" fontId="13" fillId="0" borderId="4" xfId="0" applyFont="1" applyBorder="1"/>
    <xf numFmtId="0" fontId="14" fillId="0" borderId="0" xfId="0" applyFont="1"/>
    <xf numFmtId="0" fontId="15" fillId="0" borderId="4" xfId="1" applyNumberFormat="1" applyFont="1" applyFill="1" applyBorder="1" applyAlignment="1">
      <alignment wrapText="1"/>
    </xf>
    <xf numFmtId="0" fontId="0" fillId="0" borderId="4" xfId="0" applyBorder="1"/>
    <xf numFmtId="0" fontId="15" fillId="0" borderId="4" xfId="1" applyNumberFormat="1" applyFont="1" applyFill="1" applyBorder="1"/>
    <xf numFmtId="0" fontId="12" fillId="0" borderId="4" xfId="0" applyFont="1" applyBorder="1"/>
    <xf numFmtId="43" fontId="0" fillId="0" borderId="4" xfId="0" applyNumberFormat="1" applyBorder="1"/>
    <xf numFmtId="0" fontId="13" fillId="0" borderId="4" xfId="1" applyNumberFormat="1" applyFont="1" applyBorder="1"/>
    <xf numFmtId="10" fontId="13" fillId="0" borderId="4" xfId="1" applyNumberFormat="1" applyFont="1" applyBorder="1"/>
    <xf numFmtId="43" fontId="13" fillId="0" borderId="4" xfId="0" applyNumberFormat="1" applyFont="1" applyBorder="1"/>
    <xf numFmtId="0" fontId="15" fillId="3" borderId="4" xfId="0" applyFont="1" applyFill="1" applyBorder="1"/>
    <xf numFmtId="43" fontId="2" fillId="3" borderId="4" xfId="0" applyNumberFormat="1" applyFont="1" applyFill="1" applyBorder="1"/>
    <xf numFmtId="164" fontId="14" fillId="0" borderId="0" xfId="0" applyNumberFormat="1" applyFont="1"/>
    <xf numFmtId="43" fontId="16" fillId="3" borderId="4" xfId="0" applyNumberFormat="1" applyFont="1" applyFill="1" applyBorder="1"/>
    <xf numFmtId="43" fontId="17" fillId="3" borderId="4" xfId="0" applyNumberFormat="1" applyFont="1" applyFill="1" applyBorder="1"/>
    <xf numFmtId="0" fontId="1" fillId="4" borderId="0" xfId="0" applyFont="1" applyFill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wrapText="1"/>
    </xf>
    <xf numFmtId="4" fontId="1" fillId="4" borderId="0" xfId="0" applyNumberFormat="1" applyFont="1" applyFill="1"/>
    <xf numFmtId="0" fontId="0" fillId="4" borderId="0" xfId="0" applyFill="1"/>
    <xf numFmtId="4" fontId="0" fillId="4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152400</xdr:colOff>
      <xdr:row>18</xdr:row>
      <xdr:rowOff>171450</xdr:rowOff>
    </xdr:from>
    <xdr:to>
      <xdr:col>20</xdr:col>
      <xdr:colOff>382649</xdr:colOff>
      <xdr:row>67</xdr:row>
      <xdr:rowOff>10768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4507C33-52EC-46D8-8005-8B612B1B44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" y="3600450"/>
          <a:ext cx="11812649" cy="890711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29</xdr:col>
      <xdr:colOff>97646</xdr:colOff>
      <xdr:row>51</xdr:row>
      <xdr:rowOff>96460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1973968-A459-4123-A47F-A44FD2D98E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7166446" cy="866896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27</xdr:col>
      <xdr:colOff>383350</xdr:colOff>
      <xdr:row>44</xdr:row>
      <xdr:rowOff>124986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70441C3-243E-423F-A9E5-B6C9B8C036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6842550" cy="831648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53"/>
  <sheetViews>
    <sheetView tabSelected="1" topLeftCell="A19" zoomScaleNormal="100" workbookViewId="0">
      <selection activeCell="U32" sqref="U32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2" max="22" width="16.2851562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28.5" customHeight="1" x14ac:dyDescent="0.25">
      <c r="A2" s="48" t="s">
        <v>36</v>
      </c>
      <c r="B2" s="48"/>
      <c r="C2" s="48"/>
      <c r="D2" s="48"/>
      <c r="E2" s="48"/>
      <c r="F2" s="48"/>
      <c r="G2" s="48"/>
      <c r="H2" s="48"/>
      <c r="I2" s="48"/>
      <c r="J2" s="48"/>
      <c r="K2" s="48"/>
      <c r="L2" s="48"/>
      <c r="M2" s="48"/>
      <c r="N2" s="48"/>
      <c r="O2" s="48"/>
      <c r="P2" s="48"/>
      <c r="Q2" s="48"/>
      <c r="R2" s="48"/>
      <c r="S2"/>
      <c r="T2"/>
    </row>
    <row r="3" spans="1:20" x14ac:dyDescent="0.25">
      <c r="A3" s="4">
        <f t="shared" ref="A3:A11" si="0">N3</f>
        <v>0</v>
      </c>
      <c r="B3" s="4">
        <f t="shared" ref="B3:B11" si="1">Q3</f>
        <v>0</v>
      </c>
      <c r="C3" s="4">
        <f>B3*1.2</f>
        <v>0</v>
      </c>
      <c r="D3" s="4">
        <f t="shared" ref="D3:D11" si="2">C3*1.2</f>
        <v>0</v>
      </c>
      <c r="E3" s="5">
        <f t="shared" ref="E3:E11" si="3">R3</f>
        <v>0</v>
      </c>
      <c r="F3" s="9" t="e">
        <f t="shared" ref="F3:F11" si="4">ROUND((E3/B3),0)</f>
        <v>#DIV/0!</v>
      </c>
      <c r="G3" s="9" t="e">
        <f t="shared" ref="G3:G11" si="5">ROUND((E3/C3),0)</f>
        <v>#DIV/0!</v>
      </c>
      <c r="H3" s="9" t="e">
        <f t="shared" ref="H3:H11" si="6">ROUND((E3/D3),0)</f>
        <v>#DIV/0!</v>
      </c>
      <c r="I3" s="4" t="e">
        <f>#REF!</f>
        <v>#REF!</v>
      </c>
      <c r="J3" s="4">
        <f t="shared" ref="J3:J11" si="7">S3</f>
        <v>0</v>
      </c>
      <c r="O3">
        <v>0</v>
      </c>
      <c r="P3">
        <f t="shared" ref="P3:Q11" si="8">O3/1.2</f>
        <v>0</v>
      </c>
      <c r="Q3">
        <f t="shared" si="8"/>
        <v>0</v>
      </c>
      <c r="R3" s="2">
        <v>0</v>
      </c>
    </row>
    <row r="4" spans="1:20" x14ac:dyDescent="0.25">
      <c r="A4" s="4">
        <f t="shared" si="0"/>
        <v>0</v>
      </c>
      <c r="B4" s="4">
        <f t="shared" si="1"/>
        <v>0</v>
      </c>
      <c r="C4" s="4">
        <f t="shared" ref="C4:C11" si="9">B4*1.2</f>
        <v>0</v>
      </c>
      <c r="D4" s="4">
        <f t="shared" si="2"/>
        <v>0</v>
      </c>
      <c r="E4" s="5">
        <f t="shared" si="3"/>
        <v>0</v>
      </c>
      <c r="F4" s="9" t="e">
        <f t="shared" si="4"/>
        <v>#DIV/0!</v>
      </c>
      <c r="G4" s="9" t="e">
        <f t="shared" si="5"/>
        <v>#DIV/0!</v>
      </c>
      <c r="H4" s="9" t="e">
        <f t="shared" si="6"/>
        <v>#DIV/0!</v>
      </c>
      <c r="I4" s="4" t="e">
        <f>#REF!</f>
        <v>#REF!</v>
      </c>
      <c r="J4" s="4">
        <f t="shared" si="7"/>
        <v>0</v>
      </c>
      <c r="O4">
        <v>0</v>
      </c>
      <c r="P4">
        <f t="shared" si="8"/>
        <v>0</v>
      </c>
      <c r="Q4">
        <f t="shared" si="8"/>
        <v>0</v>
      </c>
      <c r="R4" s="2">
        <v>0</v>
      </c>
    </row>
    <row r="5" spans="1:20" x14ac:dyDescent="0.25">
      <c r="A5" s="4">
        <f t="shared" si="0"/>
        <v>0</v>
      </c>
      <c r="B5" s="4">
        <f t="shared" si="1"/>
        <v>0</v>
      </c>
      <c r="C5" s="4">
        <f t="shared" si="9"/>
        <v>0</v>
      </c>
      <c r="D5" s="4">
        <f t="shared" si="2"/>
        <v>0</v>
      </c>
      <c r="E5" s="5">
        <f t="shared" si="3"/>
        <v>0</v>
      </c>
      <c r="F5" s="9" t="e">
        <f t="shared" si="4"/>
        <v>#DIV/0!</v>
      </c>
      <c r="G5" s="9" t="e">
        <f t="shared" si="5"/>
        <v>#DIV/0!</v>
      </c>
      <c r="H5" s="9" t="e">
        <f t="shared" si="6"/>
        <v>#DIV/0!</v>
      </c>
      <c r="I5" s="4" t="e">
        <f>#REF!</f>
        <v>#REF!</v>
      </c>
      <c r="J5" s="4">
        <f t="shared" si="7"/>
        <v>0</v>
      </c>
      <c r="O5">
        <v>0</v>
      </c>
      <c r="P5">
        <f t="shared" si="8"/>
        <v>0</v>
      </c>
      <c r="Q5">
        <f t="shared" si="8"/>
        <v>0</v>
      </c>
      <c r="R5" s="2">
        <v>0</v>
      </c>
    </row>
    <row r="6" spans="1:20" x14ac:dyDescent="0.25">
      <c r="A6" s="4">
        <f t="shared" ref="A6:A8" si="10">N6</f>
        <v>0</v>
      </c>
      <c r="B6" s="4">
        <f t="shared" ref="B6:B8" si="11">Q6</f>
        <v>0</v>
      </c>
      <c r="C6" s="4">
        <f t="shared" ref="C6:C8" si="12">B6*1.2</f>
        <v>0</v>
      </c>
      <c r="D6" s="4">
        <f t="shared" ref="D6:D8" si="13">C6*1.2</f>
        <v>0</v>
      </c>
      <c r="E6" s="5">
        <f t="shared" ref="E6:E8" si="14">R6</f>
        <v>0</v>
      </c>
      <c r="F6" s="47" t="e">
        <f t="shared" ref="F6:F8" si="15">ROUND((E6/B6),0)</f>
        <v>#DIV/0!</v>
      </c>
      <c r="G6" s="47" t="e">
        <f t="shared" ref="G6:G8" si="16">ROUND((E6/C6),0)</f>
        <v>#DIV/0!</v>
      </c>
      <c r="H6" s="9" t="e">
        <f t="shared" ref="H6:H8" si="17">ROUND((E6/D6),0)</f>
        <v>#DIV/0!</v>
      </c>
      <c r="I6" s="4" t="e">
        <f>#REF!</f>
        <v>#REF!</v>
      </c>
      <c r="J6" s="4">
        <f t="shared" ref="J6:J8" si="18">S6</f>
        <v>0</v>
      </c>
      <c r="O6">
        <v>0</v>
      </c>
      <c r="P6">
        <f t="shared" ref="P6:P8" si="19">O6/1.2</f>
        <v>0</v>
      </c>
      <c r="Q6">
        <f t="shared" ref="Q6:Q8" si="20">P6/1.2</f>
        <v>0</v>
      </c>
      <c r="R6" s="2">
        <v>0</v>
      </c>
    </row>
    <row r="7" spans="1:20" x14ac:dyDescent="0.25">
      <c r="A7" s="4">
        <f t="shared" si="10"/>
        <v>0</v>
      </c>
      <c r="B7" s="4">
        <f t="shared" si="11"/>
        <v>0</v>
      </c>
      <c r="C7" s="4">
        <f t="shared" si="12"/>
        <v>0</v>
      </c>
      <c r="D7" s="4">
        <f t="shared" si="13"/>
        <v>0</v>
      </c>
      <c r="E7" s="5">
        <f t="shared" si="14"/>
        <v>0</v>
      </c>
      <c r="F7" s="47" t="e">
        <f t="shared" si="15"/>
        <v>#DIV/0!</v>
      </c>
      <c r="G7" s="47" t="e">
        <f t="shared" si="16"/>
        <v>#DIV/0!</v>
      </c>
      <c r="H7" s="9" t="e">
        <f t="shared" si="17"/>
        <v>#DIV/0!</v>
      </c>
      <c r="I7" s="4" t="e">
        <f>#REF!</f>
        <v>#REF!</v>
      </c>
      <c r="J7" s="4">
        <f t="shared" si="18"/>
        <v>0</v>
      </c>
      <c r="O7">
        <v>0</v>
      </c>
      <c r="P7">
        <f t="shared" si="19"/>
        <v>0</v>
      </c>
      <c r="Q7">
        <f t="shared" si="20"/>
        <v>0</v>
      </c>
      <c r="R7" s="2">
        <v>0</v>
      </c>
    </row>
    <row r="8" spans="1:20" x14ac:dyDescent="0.25">
      <c r="A8" s="4">
        <f t="shared" si="10"/>
        <v>0</v>
      </c>
      <c r="B8" s="4">
        <f t="shared" si="11"/>
        <v>0</v>
      </c>
      <c r="C8" s="4">
        <f t="shared" si="12"/>
        <v>0</v>
      </c>
      <c r="D8" s="4">
        <f t="shared" si="13"/>
        <v>0</v>
      </c>
      <c r="E8" s="5">
        <f t="shared" si="14"/>
        <v>0</v>
      </c>
      <c r="F8" s="9" t="e">
        <f t="shared" si="15"/>
        <v>#DIV/0!</v>
      </c>
      <c r="G8" s="9" t="e">
        <f t="shared" si="16"/>
        <v>#DIV/0!</v>
      </c>
      <c r="H8" s="9" t="e">
        <f t="shared" si="17"/>
        <v>#DIV/0!</v>
      </c>
      <c r="I8" s="4" t="e">
        <f>#REF!</f>
        <v>#REF!</v>
      </c>
      <c r="J8" s="4">
        <f t="shared" si="18"/>
        <v>0</v>
      </c>
      <c r="O8">
        <v>0</v>
      </c>
      <c r="P8">
        <f t="shared" si="19"/>
        <v>0</v>
      </c>
      <c r="Q8">
        <f t="shared" si="20"/>
        <v>0</v>
      </c>
      <c r="R8" s="2">
        <v>0</v>
      </c>
    </row>
    <row r="9" spans="1:20" x14ac:dyDescent="0.25">
      <c r="A9" s="4">
        <f t="shared" si="0"/>
        <v>0</v>
      </c>
      <c r="B9" s="4">
        <f t="shared" si="1"/>
        <v>0</v>
      </c>
      <c r="C9" s="4">
        <f t="shared" si="9"/>
        <v>0</v>
      </c>
      <c r="D9" s="4">
        <f t="shared" si="2"/>
        <v>0</v>
      </c>
      <c r="E9" s="5">
        <f t="shared" si="3"/>
        <v>0</v>
      </c>
      <c r="F9" s="47" t="e">
        <f t="shared" si="4"/>
        <v>#DIV/0!</v>
      </c>
      <c r="G9" s="47" t="e">
        <f t="shared" si="5"/>
        <v>#DIV/0!</v>
      </c>
      <c r="H9" s="9" t="e">
        <f t="shared" si="6"/>
        <v>#DIV/0!</v>
      </c>
      <c r="I9" s="4" t="e">
        <f>#REF!</f>
        <v>#REF!</v>
      </c>
      <c r="J9" s="4">
        <f t="shared" si="7"/>
        <v>0</v>
      </c>
      <c r="O9">
        <v>0</v>
      </c>
      <c r="P9">
        <f t="shared" si="8"/>
        <v>0</v>
      </c>
      <c r="Q9">
        <f t="shared" si="8"/>
        <v>0</v>
      </c>
      <c r="R9" s="2">
        <v>0</v>
      </c>
    </row>
    <row r="10" spans="1:20" x14ac:dyDescent="0.25">
      <c r="A10" s="4">
        <f t="shared" si="0"/>
        <v>0</v>
      </c>
      <c r="B10" s="4">
        <f t="shared" si="1"/>
        <v>0</v>
      </c>
      <c r="C10" s="4">
        <f t="shared" si="9"/>
        <v>0</v>
      </c>
      <c r="D10" s="4">
        <f t="shared" si="2"/>
        <v>0</v>
      </c>
      <c r="E10" s="5">
        <f t="shared" si="3"/>
        <v>0</v>
      </c>
      <c r="F10" s="47" t="e">
        <f t="shared" si="4"/>
        <v>#DIV/0!</v>
      </c>
      <c r="G10" s="47" t="e">
        <f t="shared" si="5"/>
        <v>#DIV/0!</v>
      </c>
      <c r="H10" s="9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8"/>
        <v>0</v>
      </c>
      <c r="R10" s="2">
        <v>0</v>
      </c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5">
        <f t="shared" si="3"/>
        <v>0</v>
      </c>
      <c r="F11" s="9" t="e">
        <f t="shared" si="4"/>
        <v>#DIV/0!</v>
      </c>
      <c r="G11" s="9" t="e">
        <f t="shared" si="5"/>
        <v>#DIV/0!</v>
      </c>
      <c r="H11" s="9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8"/>
        <v>0</v>
      </c>
      <c r="R11" s="2">
        <v>0</v>
      </c>
    </row>
    <row r="12" spans="1:20" ht="36.75" customHeight="1" x14ac:dyDescent="0.25">
      <c r="A12" s="48" t="s">
        <v>37</v>
      </c>
      <c r="B12" s="48"/>
      <c r="C12" s="48"/>
      <c r="D12" s="48"/>
      <c r="E12" s="48"/>
      <c r="F12" s="48"/>
      <c r="G12" s="48"/>
      <c r="H12" s="48"/>
      <c r="I12" s="48"/>
      <c r="J12" s="48"/>
      <c r="K12" s="48"/>
      <c r="L12" s="48"/>
      <c r="M12" s="48"/>
      <c r="N12" s="48"/>
      <c r="O12" s="48"/>
      <c r="P12" s="48"/>
      <c r="Q12" s="48"/>
      <c r="R12" s="48"/>
    </row>
    <row r="13" spans="1:20" s="51" customFormat="1" ht="14.25" customHeight="1" x14ac:dyDescent="0.25">
      <c r="A13" s="47">
        <f t="shared" ref="A13:A25" si="21">N13</f>
        <v>0</v>
      </c>
      <c r="B13" s="47">
        <f t="shared" ref="B13:B25" si="22">Q13</f>
        <v>480</v>
      </c>
      <c r="C13" s="47">
        <f>B13*1.2</f>
        <v>576</v>
      </c>
      <c r="D13" s="47">
        <f t="shared" ref="D13:D25" si="23">C13*1.2</f>
        <v>691.19999999999993</v>
      </c>
      <c r="E13" s="50">
        <f t="shared" ref="E13:E25" si="24">R13</f>
        <v>5500000</v>
      </c>
      <c r="F13" s="47">
        <f t="shared" ref="F13:F25" si="25">ROUND((E13/B13),0)</f>
        <v>11458</v>
      </c>
      <c r="G13" s="47">
        <f t="shared" ref="G13:G25" si="26">ROUND((E13/C13),0)</f>
        <v>9549</v>
      </c>
      <c r="H13" s="47">
        <f t="shared" ref="H13:H25" si="27">ROUND((E13/D13),0)</f>
        <v>7957</v>
      </c>
      <c r="I13" s="47" t="e">
        <f>#REF!</f>
        <v>#REF!</v>
      </c>
      <c r="J13" s="47">
        <f t="shared" ref="J13:J25" si="28">S13</f>
        <v>0</v>
      </c>
      <c r="O13" s="51">
        <v>0</v>
      </c>
      <c r="P13" s="51">
        <f t="shared" ref="P13:Q25" si="29">O13/1.2</f>
        <v>0</v>
      </c>
      <c r="Q13" s="51">
        <v>480</v>
      </c>
      <c r="R13" s="52">
        <v>5500000</v>
      </c>
    </row>
    <row r="14" spans="1:20" s="51" customFormat="1" ht="14.25" customHeight="1" x14ac:dyDescent="0.25">
      <c r="A14" s="47">
        <f t="shared" si="21"/>
        <v>0</v>
      </c>
      <c r="B14" s="47">
        <f t="shared" si="22"/>
        <v>491.66666666666669</v>
      </c>
      <c r="C14" s="47">
        <f t="shared" ref="C14:C25" si="30">B14*1.2</f>
        <v>590</v>
      </c>
      <c r="D14" s="47">
        <f t="shared" si="23"/>
        <v>708</v>
      </c>
      <c r="E14" s="50">
        <f t="shared" si="24"/>
        <v>6500000</v>
      </c>
      <c r="F14" s="47">
        <f t="shared" si="25"/>
        <v>13220</v>
      </c>
      <c r="G14" s="47">
        <f t="shared" si="26"/>
        <v>11017</v>
      </c>
      <c r="H14" s="47">
        <f t="shared" si="27"/>
        <v>9181</v>
      </c>
      <c r="I14" s="47" t="e">
        <f>#REF!</f>
        <v>#REF!</v>
      </c>
      <c r="J14" s="47">
        <f t="shared" si="28"/>
        <v>0</v>
      </c>
      <c r="O14" s="51">
        <v>0</v>
      </c>
      <c r="P14" s="51">
        <v>590</v>
      </c>
      <c r="Q14" s="51">
        <f t="shared" si="29"/>
        <v>491.66666666666669</v>
      </c>
      <c r="R14" s="52">
        <v>6500000</v>
      </c>
    </row>
    <row r="15" spans="1:20" s="51" customFormat="1" ht="14.25" customHeight="1" x14ac:dyDescent="0.25">
      <c r="A15" s="47">
        <f t="shared" si="21"/>
        <v>0</v>
      </c>
      <c r="B15" s="47">
        <f t="shared" si="22"/>
        <v>500</v>
      </c>
      <c r="C15" s="47">
        <f t="shared" si="30"/>
        <v>600</v>
      </c>
      <c r="D15" s="47">
        <f t="shared" si="23"/>
        <v>720</v>
      </c>
      <c r="E15" s="50">
        <f t="shared" si="24"/>
        <v>8500000</v>
      </c>
      <c r="F15" s="47">
        <f t="shared" si="25"/>
        <v>17000</v>
      </c>
      <c r="G15" s="47">
        <f t="shared" si="26"/>
        <v>14167</v>
      </c>
      <c r="H15" s="47">
        <f t="shared" si="27"/>
        <v>11806</v>
      </c>
      <c r="I15" s="47" t="e">
        <f>#REF!</f>
        <v>#REF!</v>
      </c>
      <c r="J15" s="47">
        <f t="shared" si="28"/>
        <v>0</v>
      </c>
      <c r="O15" s="51">
        <v>0</v>
      </c>
      <c r="P15" s="51">
        <v>600</v>
      </c>
      <c r="Q15" s="51">
        <f t="shared" si="29"/>
        <v>500</v>
      </c>
      <c r="R15" s="52">
        <v>8500000</v>
      </c>
    </row>
    <row r="16" spans="1:20" ht="14.25" customHeight="1" x14ac:dyDescent="0.25">
      <c r="A16" s="4">
        <f t="shared" si="21"/>
        <v>0</v>
      </c>
      <c r="B16" s="4">
        <f t="shared" si="22"/>
        <v>0</v>
      </c>
      <c r="C16" s="4">
        <f t="shared" si="30"/>
        <v>0</v>
      </c>
      <c r="D16" s="4">
        <f t="shared" si="23"/>
        <v>0</v>
      </c>
      <c r="E16" s="5">
        <f t="shared" si="24"/>
        <v>0</v>
      </c>
      <c r="F16" s="9" t="e">
        <f t="shared" si="25"/>
        <v>#DIV/0!</v>
      </c>
      <c r="G16" s="9" t="e">
        <f t="shared" si="26"/>
        <v>#DIV/0!</v>
      </c>
      <c r="H16" s="9" t="e">
        <f t="shared" si="27"/>
        <v>#DIV/0!</v>
      </c>
      <c r="I16" s="9" t="e">
        <f>#REF!</f>
        <v>#REF!</v>
      </c>
      <c r="J16" s="4">
        <f t="shared" si="28"/>
        <v>0</v>
      </c>
      <c r="O16">
        <v>0</v>
      </c>
      <c r="P16">
        <f t="shared" si="29"/>
        <v>0</v>
      </c>
      <c r="Q16">
        <f t="shared" si="29"/>
        <v>0</v>
      </c>
      <c r="R16" s="2">
        <v>0</v>
      </c>
    </row>
    <row r="17" spans="1:25" ht="14.25" customHeight="1" x14ac:dyDescent="0.25">
      <c r="A17" s="4">
        <f t="shared" si="21"/>
        <v>0</v>
      </c>
      <c r="B17" s="4">
        <f t="shared" si="22"/>
        <v>0</v>
      </c>
      <c r="C17" s="4">
        <f t="shared" si="30"/>
        <v>0</v>
      </c>
      <c r="D17" s="4">
        <f t="shared" si="23"/>
        <v>0</v>
      </c>
      <c r="E17" s="5">
        <f t="shared" si="24"/>
        <v>0</v>
      </c>
      <c r="F17" s="9" t="e">
        <f t="shared" si="25"/>
        <v>#DIV/0!</v>
      </c>
      <c r="G17" s="9" t="e">
        <f t="shared" si="26"/>
        <v>#DIV/0!</v>
      </c>
      <c r="H17" s="9" t="e">
        <f t="shared" si="27"/>
        <v>#DIV/0!</v>
      </c>
      <c r="I17" s="9" t="e">
        <f>#REF!</f>
        <v>#REF!</v>
      </c>
      <c r="J17" s="4">
        <f t="shared" si="28"/>
        <v>0</v>
      </c>
      <c r="O17">
        <v>0</v>
      </c>
      <c r="P17">
        <f t="shared" si="29"/>
        <v>0</v>
      </c>
      <c r="Q17">
        <f t="shared" si="29"/>
        <v>0</v>
      </c>
      <c r="R17" s="2">
        <v>0</v>
      </c>
    </row>
    <row r="18" spans="1:25" ht="14.25" customHeight="1" x14ac:dyDescent="0.25">
      <c r="A18" s="4">
        <f t="shared" si="21"/>
        <v>0</v>
      </c>
      <c r="B18" s="4">
        <f t="shared" si="22"/>
        <v>0</v>
      </c>
      <c r="C18" s="4">
        <f t="shared" si="30"/>
        <v>0</v>
      </c>
      <c r="D18" s="4">
        <f t="shared" si="23"/>
        <v>0</v>
      </c>
      <c r="E18" s="5">
        <f t="shared" si="24"/>
        <v>0</v>
      </c>
      <c r="F18" s="9" t="e">
        <f t="shared" si="25"/>
        <v>#DIV/0!</v>
      </c>
      <c r="G18" s="9" t="e">
        <f t="shared" si="26"/>
        <v>#DIV/0!</v>
      </c>
      <c r="H18" s="9" t="e">
        <f t="shared" si="27"/>
        <v>#DIV/0!</v>
      </c>
      <c r="I18" s="9" t="e">
        <f>#REF!</f>
        <v>#REF!</v>
      </c>
      <c r="J18" s="4">
        <f t="shared" si="28"/>
        <v>0</v>
      </c>
      <c r="O18">
        <v>0</v>
      </c>
      <c r="P18">
        <f t="shared" si="29"/>
        <v>0</v>
      </c>
      <c r="Q18">
        <f t="shared" si="29"/>
        <v>0</v>
      </c>
      <c r="R18" s="2">
        <v>0</v>
      </c>
    </row>
    <row r="19" spans="1:25" ht="14.25" customHeight="1" x14ac:dyDescent="0.25">
      <c r="A19" s="4">
        <f t="shared" si="21"/>
        <v>0</v>
      </c>
      <c r="B19" s="4">
        <f t="shared" si="22"/>
        <v>0</v>
      </c>
      <c r="C19" s="4">
        <f t="shared" si="30"/>
        <v>0</v>
      </c>
      <c r="D19" s="4">
        <f t="shared" si="23"/>
        <v>0</v>
      </c>
      <c r="E19" s="5">
        <f t="shared" si="24"/>
        <v>0</v>
      </c>
      <c r="F19" s="9" t="e">
        <f t="shared" si="25"/>
        <v>#DIV/0!</v>
      </c>
      <c r="G19" s="9" t="e">
        <f t="shared" si="26"/>
        <v>#DIV/0!</v>
      </c>
      <c r="H19" s="9" t="e">
        <f t="shared" si="27"/>
        <v>#DIV/0!</v>
      </c>
      <c r="I19" s="9" t="e">
        <f>#REF!</f>
        <v>#REF!</v>
      </c>
      <c r="J19" s="4">
        <f t="shared" si="28"/>
        <v>0</v>
      </c>
      <c r="O19">
        <v>0</v>
      </c>
      <c r="P19">
        <f t="shared" si="29"/>
        <v>0</v>
      </c>
      <c r="Q19">
        <f t="shared" si="29"/>
        <v>0</v>
      </c>
      <c r="R19" s="2">
        <v>0</v>
      </c>
    </row>
    <row r="20" spans="1:25" ht="14.25" customHeight="1" x14ac:dyDescent="0.25">
      <c r="A20" s="4">
        <f t="shared" si="21"/>
        <v>0</v>
      </c>
      <c r="B20" s="4">
        <f t="shared" si="22"/>
        <v>0</v>
      </c>
      <c r="C20" s="4">
        <f t="shared" si="30"/>
        <v>0</v>
      </c>
      <c r="D20" s="4">
        <f t="shared" si="23"/>
        <v>0</v>
      </c>
      <c r="E20" s="5">
        <f t="shared" si="24"/>
        <v>0</v>
      </c>
      <c r="F20" s="9" t="e">
        <f t="shared" si="25"/>
        <v>#DIV/0!</v>
      </c>
      <c r="G20" s="9" t="e">
        <f t="shared" si="26"/>
        <v>#DIV/0!</v>
      </c>
      <c r="H20" s="9" t="e">
        <f t="shared" si="27"/>
        <v>#DIV/0!</v>
      </c>
      <c r="I20" s="9" t="e">
        <f>#REF!</f>
        <v>#REF!</v>
      </c>
      <c r="J20" s="4">
        <f t="shared" si="28"/>
        <v>0</v>
      </c>
      <c r="O20">
        <v>0</v>
      </c>
      <c r="P20">
        <f t="shared" si="29"/>
        <v>0</v>
      </c>
      <c r="Q20">
        <f t="shared" si="29"/>
        <v>0</v>
      </c>
      <c r="R20" s="2">
        <v>0</v>
      </c>
    </row>
    <row r="21" spans="1:25" ht="14.25" customHeight="1" x14ac:dyDescent="0.25">
      <c r="A21" s="4">
        <f t="shared" si="21"/>
        <v>0</v>
      </c>
      <c r="B21" s="4">
        <f t="shared" si="22"/>
        <v>0</v>
      </c>
      <c r="C21" s="4">
        <f t="shared" si="30"/>
        <v>0</v>
      </c>
      <c r="D21" s="4">
        <f t="shared" si="23"/>
        <v>0</v>
      </c>
      <c r="E21" s="5">
        <f t="shared" si="24"/>
        <v>0</v>
      </c>
      <c r="F21" s="9" t="e">
        <f t="shared" si="25"/>
        <v>#DIV/0!</v>
      </c>
      <c r="G21" s="9" t="e">
        <f t="shared" si="26"/>
        <v>#DIV/0!</v>
      </c>
      <c r="H21" s="9" t="e">
        <f t="shared" si="27"/>
        <v>#DIV/0!</v>
      </c>
      <c r="I21" s="9" t="e">
        <f>#REF!</f>
        <v>#REF!</v>
      </c>
      <c r="J21" s="4">
        <f t="shared" si="28"/>
        <v>0</v>
      </c>
      <c r="O21">
        <v>0</v>
      </c>
      <c r="P21">
        <f t="shared" si="29"/>
        <v>0</v>
      </c>
      <c r="Q21">
        <f t="shared" si="29"/>
        <v>0</v>
      </c>
      <c r="R21" s="2">
        <v>0</v>
      </c>
    </row>
    <row r="22" spans="1:25" ht="14.25" customHeight="1" x14ac:dyDescent="0.25">
      <c r="A22" s="4">
        <f t="shared" si="21"/>
        <v>0</v>
      </c>
      <c r="B22" s="4">
        <f t="shared" si="22"/>
        <v>0</v>
      </c>
      <c r="C22" s="4">
        <f t="shared" si="30"/>
        <v>0</v>
      </c>
      <c r="D22" s="4">
        <f t="shared" si="23"/>
        <v>0</v>
      </c>
      <c r="E22" s="5">
        <f t="shared" si="24"/>
        <v>0</v>
      </c>
      <c r="F22" s="9" t="e">
        <f t="shared" si="25"/>
        <v>#DIV/0!</v>
      </c>
      <c r="G22" s="9" t="e">
        <f t="shared" si="26"/>
        <v>#DIV/0!</v>
      </c>
      <c r="H22" s="9" t="e">
        <f t="shared" si="27"/>
        <v>#DIV/0!</v>
      </c>
      <c r="I22" s="9" t="e">
        <f>#REF!</f>
        <v>#REF!</v>
      </c>
      <c r="J22" s="4">
        <f t="shared" si="28"/>
        <v>0</v>
      </c>
      <c r="O22">
        <v>0</v>
      </c>
      <c r="P22">
        <f t="shared" si="29"/>
        <v>0</v>
      </c>
      <c r="Q22">
        <f t="shared" si="29"/>
        <v>0</v>
      </c>
      <c r="R22" s="2">
        <v>0</v>
      </c>
    </row>
    <row r="23" spans="1:25" ht="14.25" customHeight="1" x14ac:dyDescent="0.25">
      <c r="A23" s="4">
        <f t="shared" si="21"/>
        <v>0</v>
      </c>
      <c r="B23" s="4">
        <f t="shared" si="22"/>
        <v>0</v>
      </c>
      <c r="C23" s="4">
        <f t="shared" si="30"/>
        <v>0</v>
      </c>
      <c r="D23" s="4">
        <f t="shared" si="23"/>
        <v>0</v>
      </c>
      <c r="E23" s="5">
        <f t="shared" si="24"/>
        <v>0</v>
      </c>
      <c r="F23" s="9" t="e">
        <f t="shared" si="25"/>
        <v>#DIV/0!</v>
      </c>
      <c r="G23" s="9" t="e">
        <f t="shared" si="26"/>
        <v>#DIV/0!</v>
      </c>
      <c r="H23" s="9" t="e">
        <f t="shared" si="27"/>
        <v>#DIV/0!</v>
      </c>
      <c r="I23" s="9" t="e">
        <f>#REF!</f>
        <v>#REF!</v>
      </c>
      <c r="J23" s="4">
        <f t="shared" si="28"/>
        <v>0</v>
      </c>
      <c r="O23">
        <v>0</v>
      </c>
      <c r="P23">
        <f t="shared" si="29"/>
        <v>0</v>
      </c>
      <c r="Q23">
        <f t="shared" si="29"/>
        <v>0</v>
      </c>
      <c r="R23" s="2">
        <v>0</v>
      </c>
    </row>
    <row r="24" spans="1:25" ht="14.25" customHeight="1" x14ac:dyDescent="0.25">
      <c r="A24" s="4">
        <f t="shared" si="21"/>
        <v>0</v>
      </c>
      <c r="B24" s="4">
        <f t="shared" si="22"/>
        <v>0</v>
      </c>
      <c r="C24" s="4">
        <f t="shared" si="30"/>
        <v>0</v>
      </c>
      <c r="D24" s="4">
        <f t="shared" si="23"/>
        <v>0</v>
      </c>
      <c r="E24" s="5">
        <f t="shared" si="24"/>
        <v>0</v>
      </c>
      <c r="F24" s="9" t="e">
        <f t="shared" si="25"/>
        <v>#DIV/0!</v>
      </c>
      <c r="G24" s="9" t="e">
        <f t="shared" si="26"/>
        <v>#DIV/0!</v>
      </c>
      <c r="H24" s="9" t="e">
        <f t="shared" si="27"/>
        <v>#DIV/0!</v>
      </c>
      <c r="I24" s="9" t="e">
        <f>#REF!</f>
        <v>#REF!</v>
      </c>
      <c r="J24" s="4">
        <f t="shared" si="28"/>
        <v>0</v>
      </c>
      <c r="O24">
        <v>0</v>
      </c>
      <c r="P24">
        <f t="shared" si="29"/>
        <v>0</v>
      </c>
      <c r="Q24">
        <f t="shared" si="29"/>
        <v>0</v>
      </c>
      <c r="R24" s="2">
        <v>0</v>
      </c>
    </row>
    <row r="25" spans="1:25" x14ac:dyDescent="0.25">
      <c r="A25" s="4">
        <f t="shared" si="21"/>
        <v>0</v>
      </c>
      <c r="B25" s="4">
        <f t="shared" si="22"/>
        <v>0</v>
      </c>
      <c r="C25" s="4">
        <f t="shared" si="30"/>
        <v>0</v>
      </c>
      <c r="D25" s="4">
        <f t="shared" si="23"/>
        <v>0</v>
      </c>
      <c r="E25" s="5">
        <f t="shared" si="24"/>
        <v>0</v>
      </c>
      <c r="F25" s="9" t="e">
        <f t="shared" si="25"/>
        <v>#DIV/0!</v>
      </c>
      <c r="G25" s="9" t="e">
        <f t="shared" si="26"/>
        <v>#DIV/0!</v>
      </c>
      <c r="H25" s="4" t="e">
        <f t="shared" si="27"/>
        <v>#DIV/0!</v>
      </c>
      <c r="I25" s="4" t="e">
        <f>#REF!</f>
        <v>#REF!</v>
      </c>
      <c r="J25" s="4">
        <f t="shared" si="28"/>
        <v>0</v>
      </c>
      <c r="O25">
        <v>0</v>
      </c>
      <c r="P25">
        <f t="shared" si="29"/>
        <v>0</v>
      </c>
      <c r="Q25">
        <f t="shared" si="29"/>
        <v>0</v>
      </c>
      <c r="R25" s="2">
        <v>0</v>
      </c>
    </row>
    <row r="26" spans="1:25" x14ac:dyDescent="0.25">
      <c r="A26" s="4"/>
      <c r="B26" s="4"/>
      <c r="C26" s="4"/>
      <c r="D26" s="4"/>
      <c r="F26"/>
      <c r="I26" s="4"/>
      <c r="J26" s="4"/>
      <c r="R26" s="2"/>
    </row>
    <row r="27" spans="1:25" x14ac:dyDescent="0.25">
      <c r="A27" s="4"/>
      <c r="B27" s="4"/>
      <c r="C27" s="4"/>
      <c r="D27" s="4"/>
      <c r="F27"/>
      <c r="I27" s="4"/>
      <c r="J27" s="4"/>
      <c r="R27" s="2"/>
    </row>
    <row r="28" spans="1:25" x14ac:dyDescent="0.25">
      <c r="A28" s="4"/>
      <c r="B28" s="4"/>
      <c r="C28" s="4"/>
      <c r="D28" s="4"/>
      <c r="F28"/>
      <c r="I28" s="4"/>
      <c r="J28" s="4"/>
      <c r="R28" s="2"/>
    </row>
    <row r="29" spans="1:25" x14ac:dyDescent="0.25">
      <c r="A29" s="4"/>
      <c r="B29" s="4"/>
      <c r="C29" s="4"/>
      <c r="D29" s="4"/>
      <c r="F29"/>
      <c r="I29" s="4"/>
      <c r="J29" s="4"/>
      <c r="R29" s="2"/>
    </row>
    <row r="30" spans="1:25" x14ac:dyDescent="0.25">
      <c r="A30" s="4"/>
      <c r="B30" s="4"/>
      <c r="C30" s="4"/>
      <c r="D30" s="4"/>
      <c r="F30"/>
      <c r="I30" s="4"/>
      <c r="J30" s="4"/>
      <c r="R30" s="2"/>
      <c r="X30" s="7"/>
      <c r="Y30" s="7"/>
    </row>
    <row r="31" spans="1:25" ht="14.25" customHeight="1" x14ac:dyDescent="0.3">
      <c r="F31"/>
      <c r="U31" s="31" t="s">
        <v>20</v>
      </c>
      <c r="V31" s="32"/>
      <c r="W31" s="33"/>
      <c r="X31" s="18"/>
      <c r="Y31" s="7"/>
    </row>
    <row r="32" spans="1:25" ht="38.25" customHeight="1" x14ac:dyDescent="0.3">
      <c r="S32" s="10"/>
      <c r="T32" s="10"/>
      <c r="U32" s="31" t="s">
        <v>21</v>
      </c>
      <c r="V32" s="32">
        <v>2023</v>
      </c>
      <c r="W32" s="33"/>
      <c r="X32" s="18"/>
      <c r="Y32" s="7"/>
    </row>
    <row r="33" spans="7:25" ht="16.5" x14ac:dyDescent="0.3">
      <c r="S33" s="10"/>
      <c r="T33" s="10"/>
      <c r="U33" s="34" t="s">
        <v>22</v>
      </c>
      <c r="V33" s="35">
        <v>2015</v>
      </c>
      <c r="W33" s="33" t="s">
        <v>23</v>
      </c>
      <c r="X33" s="18"/>
      <c r="Y33" s="7"/>
    </row>
    <row r="34" spans="7:25" ht="16.5" x14ac:dyDescent="0.3">
      <c r="G34" s="6"/>
      <c r="H34" s="6"/>
      <c r="S34" s="10"/>
      <c r="T34" s="10"/>
      <c r="U34" s="36" t="s">
        <v>24</v>
      </c>
      <c r="V34" s="35">
        <f>V32-V33</f>
        <v>8</v>
      </c>
      <c r="W34" s="33"/>
      <c r="X34" s="18"/>
      <c r="Y34" s="7"/>
    </row>
    <row r="35" spans="7:25" ht="16.5" x14ac:dyDescent="0.3">
      <c r="S35" s="10"/>
      <c r="T35" s="10"/>
      <c r="U35" s="37"/>
      <c r="V35" s="35">
        <f>V34-60</f>
        <v>-52</v>
      </c>
      <c r="W35" s="33"/>
      <c r="X35" s="26"/>
      <c r="Y35" s="7"/>
    </row>
    <row r="36" spans="7:25" ht="16.5" x14ac:dyDescent="0.3">
      <c r="S36" s="10"/>
      <c r="T36" s="10"/>
      <c r="U36" s="37" t="s">
        <v>25</v>
      </c>
      <c r="V36" s="38">
        <f>780*2500</f>
        <v>1950000</v>
      </c>
      <c r="W36" s="33"/>
      <c r="X36" s="26"/>
      <c r="Y36" s="7"/>
    </row>
    <row r="37" spans="7:25" ht="16.5" x14ac:dyDescent="0.3">
      <c r="S37" s="10"/>
      <c r="T37" s="10"/>
      <c r="U37" s="37" t="s">
        <v>26</v>
      </c>
      <c r="V37" s="35"/>
      <c r="W37" s="33"/>
      <c r="X37" s="26"/>
      <c r="Y37" s="7"/>
    </row>
    <row r="38" spans="7:25" ht="39" customHeight="1" x14ac:dyDescent="0.3">
      <c r="P38" s="49" t="s">
        <v>38</v>
      </c>
      <c r="Q38" s="49"/>
      <c r="R38" s="49"/>
      <c r="S38" s="49"/>
      <c r="U38" s="37"/>
      <c r="V38" s="35"/>
      <c r="W38" s="33"/>
      <c r="X38" s="26"/>
      <c r="Y38" s="7"/>
    </row>
    <row r="39" spans="7:25" ht="16.5" x14ac:dyDescent="0.3">
      <c r="U39" s="37" t="s">
        <v>27</v>
      </c>
      <c r="V39" s="39">
        <f>100-10</f>
        <v>90</v>
      </c>
      <c r="W39" s="33"/>
      <c r="X39" s="27"/>
      <c r="Y39" s="7"/>
    </row>
    <row r="40" spans="7:25" ht="16.5" x14ac:dyDescent="0.3">
      <c r="P40" s="14" t="s">
        <v>15</v>
      </c>
      <c r="Q40" s="14" t="s">
        <v>16</v>
      </c>
      <c r="R40" s="14" t="s">
        <v>17</v>
      </c>
      <c r="S40" s="14" t="s">
        <v>18</v>
      </c>
      <c r="T40" s="12"/>
      <c r="U40" s="31" t="s">
        <v>28</v>
      </c>
      <c r="V40" s="35">
        <f>V39*8/60</f>
        <v>12</v>
      </c>
      <c r="W40" s="33"/>
      <c r="X40" s="18"/>
      <c r="Y40" s="7"/>
    </row>
    <row r="41" spans="7:25" ht="16.5" x14ac:dyDescent="0.3">
      <c r="Q41">
        <f>N29</f>
        <v>0</v>
      </c>
      <c r="R41" s="15">
        <f>N27</f>
        <v>0</v>
      </c>
      <c r="S41" s="15">
        <f>R41*Q41</f>
        <v>0</v>
      </c>
      <c r="U41" s="31"/>
      <c r="V41" s="40">
        <f>V40%</f>
        <v>0.12</v>
      </c>
      <c r="W41" s="33"/>
      <c r="X41" s="18"/>
      <c r="Y41" s="7"/>
    </row>
    <row r="42" spans="7:25" ht="16.5" x14ac:dyDescent="0.3">
      <c r="R42" s="6" t="s">
        <v>18</v>
      </c>
      <c r="S42" s="16">
        <f>SUM(S41:S41)</f>
        <v>0</v>
      </c>
      <c r="U42" s="31" t="s">
        <v>29</v>
      </c>
      <c r="V42" s="41">
        <f>ROUND((V36*V41),0)</f>
        <v>234000</v>
      </c>
      <c r="W42" s="33"/>
      <c r="X42" s="18"/>
      <c r="Y42" s="7"/>
    </row>
    <row r="43" spans="7:25" ht="16.5" x14ac:dyDescent="0.3">
      <c r="R43" s="6" t="s">
        <v>13</v>
      </c>
      <c r="S43" s="16">
        <f>S42*90%</f>
        <v>0</v>
      </c>
      <c r="U43" s="31" t="s">
        <v>30</v>
      </c>
      <c r="V43" s="41">
        <v>780</v>
      </c>
      <c r="W43" s="33" t="s">
        <v>16</v>
      </c>
      <c r="X43" s="18"/>
      <c r="Y43" s="7"/>
    </row>
    <row r="44" spans="7:25" ht="16.5" x14ac:dyDescent="0.3">
      <c r="R44" s="6" t="s">
        <v>19</v>
      </c>
      <c r="S44" s="16">
        <f>S42*80%</f>
        <v>0</v>
      </c>
      <c r="U44" s="37" t="s">
        <v>17</v>
      </c>
      <c r="V44" s="35">
        <v>11000</v>
      </c>
      <c r="W44" s="33"/>
      <c r="X44" s="18"/>
      <c r="Y44" s="7"/>
    </row>
    <row r="45" spans="7:25" ht="16.5" x14ac:dyDescent="0.3">
      <c r="S45" s="10"/>
      <c r="T45" s="10"/>
      <c r="U45" s="37" t="s">
        <v>31</v>
      </c>
      <c r="V45" s="38">
        <f>V44*V43</f>
        <v>8580000</v>
      </c>
      <c r="W45" s="33"/>
      <c r="X45" s="26"/>
      <c r="Y45" s="7"/>
    </row>
    <row r="46" spans="7:25" ht="16.5" x14ac:dyDescent="0.3">
      <c r="S46" s="10"/>
      <c r="T46" s="10"/>
      <c r="U46" s="42" t="s">
        <v>32</v>
      </c>
      <c r="V46" s="43">
        <f>V45-V42</f>
        <v>8346000</v>
      </c>
      <c r="W46" s="44"/>
      <c r="X46" s="26"/>
      <c r="Y46" s="7"/>
    </row>
    <row r="47" spans="7:25" ht="16.5" x14ac:dyDescent="0.3">
      <c r="P47" s="13" t="s">
        <v>14</v>
      </c>
      <c r="S47" s="10"/>
      <c r="T47" s="11"/>
      <c r="U47" s="42" t="s">
        <v>33</v>
      </c>
      <c r="V47" s="43">
        <f>V46*0.9</f>
        <v>7511400</v>
      </c>
      <c r="W47" s="33"/>
      <c r="X47" s="28"/>
      <c r="Y47" s="7"/>
    </row>
    <row r="48" spans="7:25" ht="16.5" x14ac:dyDescent="0.3">
      <c r="S48" s="11"/>
      <c r="T48" s="10"/>
      <c r="U48" s="42" t="s">
        <v>34</v>
      </c>
      <c r="V48" s="45">
        <f>V46*0.8</f>
        <v>6676800</v>
      </c>
      <c r="W48" s="33"/>
      <c r="X48" s="29"/>
      <c r="Y48" s="7"/>
    </row>
    <row r="49" spans="15:25" ht="16.5" x14ac:dyDescent="0.3">
      <c r="S49" s="10"/>
      <c r="T49" s="10"/>
      <c r="U49" s="42" t="s">
        <v>35</v>
      </c>
      <c r="V49" s="46">
        <f>V46*0.025/12</f>
        <v>17387.5</v>
      </c>
      <c r="W49" s="33"/>
      <c r="X49" s="30"/>
      <c r="Y49" s="7"/>
    </row>
    <row r="50" spans="15:25" ht="15.75" x14ac:dyDescent="0.25">
      <c r="O50" s="10"/>
      <c r="P50" s="10"/>
      <c r="Q50" s="10"/>
      <c r="R50" s="10"/>
      <c r="S50" s="10"/>
      <c r="T50" s="10"/>
      <c r="U50" s="17"/>
      <c r="V50" s="19"/>
      <c r="W50" s="21"/>
      <c r="X50" s="26"/>
      <c r="Y50" s="7"/>
    </row>
    <row r="51" spans="15:25" ht="15.75" x14ac:dyDescent="0.25">
      <c r="U51" s="22"/>
      <c r="V51" s="23"/>
      <c r="W51" s="24"/>
      <c r="X51" s="24"/>
    </row>
    <row r="52" spans="15:25" ht="15.75" x14ac:dyDescent="0.25">
      <c r="U52" s="17"/>
      <c r="V52" s="19"/>
      <c r="W52" s="21"/>
      <c r="X52" s="21"/>
    </row>
    <row r="53" spans="15:25" ht="15.75" x14ac:dyDescent="0.25">
      <c r="U53" s="25"/>
      <c r="V53" s="21"/>
      <c r="W53" s="20"/>
      <c r="X53" s="20"/>
    </row>
  </sheetData>
  <mergeCells count="3">
    <mergeCell ref="A12:R12"/>
    <mergeCell ref="A2:R2"/>
    <mergeCell ref="P38:S38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P23" sqref="P23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topLeftCell="A20" zoomScaleNormal="100" workbookViewId="0">
      <selection activeCell="B40" sqref="B40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topLeftCell="A7"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2023-11-22T05:05:44Z</dcterms:modified>
</cp:coreProperties>
</file>