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B338AB6-611A-4DA4-BDB4-AD6B9C449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F7" i="1"/>
  <c r="B20" i="1"/>
  <c r="J16" i="1" l="1"/>
  <c r="J15" i="1"/>
  <c r="H15" i="1"/>
  <c r="G6" i="1"/>
  <c r="J4" i="1"/>
  <c r="J5" i="1" s="1"/>
  <c r="J28" i="1" l="1"/>
  <c r="B10" i="1"/>
  <c r="J44" i="1"/>
  <c r="B8" i="1" l="1"/>
  <c r="H3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5" i="1"/>
  <c r="G36" i="1"/>
  <c r="H36" i="1" s="1"/>
  <c r="G37" i="1"/>
  <c r="H37" i="1" s="1"/>
  <c r="H35" i="1" l="1"/>
  <c r="I35" i="1"/>
  <c r="D36" i="1"/>
  <c r="I32" i="1" l="1"/>
  <c r="I31" i="1"/>
  <c r="I33" i="1"/>
  <c r="D37" i="1" l="1"/>
  <c r="I27" i="1"/>
  <c r="D35" i="1" l="1"/>
  <c r="I28" i="1"/>
  <c r="I29" i="1"/>
  <c r="I30" i="1"/>
  <c r="J27" i="1" l="1"/>
  <c r="B5" i="1" l="1"/>
  <c r="B11" i="1" l="1"/>
  <c r="B6" i="1"/>
  <c r="B14" i="1"/>
  <c r="B12" i="1" l="1"/>
  <c r="B13" i="1" s="1"/>
  <c r="B15" i="1" s="1"/>
  <c r="B17" i="1" s="1"/>
  <c r="B19" i="1" l="1"/>
  <c r="B18" i="1"/>
  <c r="B21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<sst xmlns="http://schemas.openxmlformats.org/spreadsheetml/2006/main" count="32" uniqueCount="30">
  <si>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</si>
  <si>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</si>
  <si>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</si>
  <si>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</si>
  <si>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</si>
  <si>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</si>
  <si>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</si>
  <si>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</si>
  <si>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</si>
  <si>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</si>
  <si>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</si>
  <si>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</si>
  <si>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</si>
  <si>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</si>
  <si>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</si>
  <si>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</si>
  <si>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</si>
  <si>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</si>
  <si>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</si>
  <si>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</si>
  <si>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</si>
  <si>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</si>
  <si>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</si>
  <si>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</si>
  <si>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</si>
  <si>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</si>
  <si>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</t>
  </si>
  <si>
    <t>Vastukala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</si>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</sst>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164" fontId="13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259423</xdr:colOff>
      <xdr:row>47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FFC97-00EA-4776-A1A3-92570C6A5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09023" cy="900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97475</xdr:colOff>
      <xdr:row>47</xdr:row>
      <xdr:rowOff>163197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77997-1EFF-498E-81D8-66F440283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7075" cy="9116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335123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9ECD8-1A72-4346-B217-6B9754CA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27123" cy="8097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15</xdr:col>
      <xdr:colOff>429957</xdr:colOff>
      <xdr:row>27</xdr:row>
      <xdr:rowOff>172192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2B9C4-6A1F-449F-BC44-91005B524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9545382" cy="531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G21" sqref="G2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 t="s">
        <v>27</v>
      </c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3800</v>
      </c>
      <c r="C3" s="29"/>
      <c r="E3" s="24"/>
      <c r="F3" s="39">
        <v>2016</v>
      </c>
      <c r="G3" s="40">
        <v>2023</v>
      </c>
      <c r="H3" s="41">
        <f>G3-F3</f>
        <v>7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2200</v>
      </c>
      <c r="C4" s="29"/>
      <c r="E4" s="24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1600</v>
      </c>
      <c r="C5" s="47"/>
      <c r="E5" s="45"/>
      <c r="F5" s="18" t="s">
        <v>24</v>
      </c>
      <c r="G5" s="18" t="s">
        <v>26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2200</v>
      </c>
      <c r="C6" s="47"/>
      <c r="E6" s="45"/>
      <c r="F6">
        <v>546</v>
      </c>
      <c r="G6" s="24">
        <f>70.99*10.764</f>
        <v>764.13635999999985</v>
      </c>
      <c r="H6" s="44"/>
      <c r="I6" s="38"/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7</v>
      </c>
      <c r="C7" s="48"/>
      <c r="D7">
        <v>34000</v>
      </c>
      <c r="E7" s="51"/>
      <c r="F7" s="52">
        <f>F6*1.2</f>
        <v>655.19999999999993</v>
      </c>
      <c r="G7" s="45"/>
      <c r="H7" s="45"/>
      <c r="I7" s="18"/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53</v>
      </c>
      <c r="C8" s="48"/>
      <c r="D8">
        <f>D7/10.764</f>
        <v>3158.67707172055</v>
      </c>
      <c r="E8" s="59"/>
      <c r="F8" s="52"/>
      <c r="G8" s="24"/>
      <c r="H8" s="45"/>
      <c r="I8" s="18"/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E9" s="51"/>
      <c r="F9" s="52"/>
      <c r="G9" s="37"/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10.5</v>
      </c>
      <c r="C10" s="48"/>
      <c r="E10" s="51"/>
      <c r="F10" s="52"/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0.105</v>
      </c>
      <c r="C11" s="49"/>
      <c r="E11" s="53"/>
      <c r="F11" s="52"/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231</v>
      </c>
      <c r="C12" s="50"/>
      <c r="E12" s="51"/>
      <c r="F12" s="52"/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1969</v>
      </c>
      <c r="C13" s="50"/>
      <c r="E13" s="54"/>
      <c r="F13" s="24"/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1600</v>
      </c>
      <c r="C14" s="47"/>
      <c r="E14" s="24"/>
      <c r="F14" s="18" t="s">
        <v>25</v>
      </c>
      <c r="G14" s="18"/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3569</v>
      </c>
      <c r="C15" s="29"/>
      <c r="E15" s="24"/>
      <c r="F15" s="18">
        <v>523</v>
      </c>
      <c r="G15">
        <v>31</v>
      </c>
      <c r="H15" s="24">
        <f>G15+F15</f>
        <v>554</v>
      </c>
      <c r="I15" s="18">
        <v>5500</v>
      </c>
      <c r="J15" s="55">
        <f>I15*H15</f>
        <v>3047000</v>
      </c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764</v>
      </c>
      <c r="C16" s="27"/>
      <c r="E16" s="24"/>
      <c r="F16" s="24"/>
      <c r="G16" s="45"/>
      <c r="H16" s="45"/>
      <c r="I16" s="46"/>
      <c r="J16" s="14">
        <f>J15/764</f>
        <v>3988.219895287958</v>
      </c>
      <c r="L16" s="4"/>
      <c r="N16" s="10"/>
      <c r="O16" s="5"/>
    </row>
    <row r="17" spans="1:15" ht="16.5" x14ac:dyDescent="0.3">
      <c r="A17" s="26" t="s">
        <v>11</v>
      </c>
      <c r="B17" s="28">
        <f>B15*B16</f>
        <v>2726716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28</v>
      </c>
      <c r="B18" s="28">
        <f>B17*0.9</f>
        <v>2454044.4</v>
      </c>
      <c r="C18" s="28"/>
      <c r="E18" s="24"/>
      <c r="F18" s="24"/>
      <c r="G18" s="24"/>
      <c r="H18" s="45"/>
      <c r="I18" s="46"/>
      <c r="N18" s="13"/>
      <c r="O18" s="14"/>
    </row>
    <row r="19" spans="1:15" ht="16.5" x14ac:dyDescent="0.3">
      <c r="A19" s="26" t="s">
        <v>29</v>
      </c>
      <c r="B19" s="28">
        <f>B17*0.8</f>
        <v>2181372.8000000003</v>
      </c>
      <c r="C19" s="28"/>
      <c r="E19" s="24"/>
      <c r="F19" s="24"/>
      <c r="G19" s="24"/>
      <c r="H19" s="45"/>
      <c r="I19" s="46"/>
      <c r="N19" s="13"/>
      <c r="O19" s="14"/>
    </row>
    <row r="20" spans="1:15" ht="16.5" x14ac:dyDescent="0.3">
      <c r="A20" s="26" t="s">
        <v>12</v>
      </c>
      <c r="B20" s="29">
        <f>764*B4</f>
        <v>1680800</v>
      </c>
      <c r="C20" s="29"/>
      <c r="E20" s="24"/>
      <c r="F20" s="24"/>
      <c r="G20" s="18"/>
      <c r="H20" s="18"/>
      <c r="I20" s="38"/>
    </row>
    <row r="21" spans="1:15" ht="16.5" x14ac:dyDescent="0.3">
      <c r="A21" s="26" t="s">
        <v>16</v>
      </c>
      <c r="B21" s="29">
        <f>B17*0.03/12</f>
        <v>6816.79</v>
      </c>
      <c r="C21" s="24"/>
      <c r="E21" s="24"/>
      <c r="F21" s="57"/>
      <c r="G21" s="18"/>
      <c r="H21" s="18"/>
      <c r="I21" s="18"/>
    </row>
    <row r="22" spans="1:15" ht="18.75" x14ac:dyDescent="0.3">
      <c r="A22" s="18"/>
      <c r="B22" s="24"/>
      <c r="C22" s="24"/>
      <c r="D22" s="18"/>
      <c r="E22" s="56"/>
      <c r="F22" s="56"/>
      <c r="G22" s="56"/>
      <c r="H22" s="18"/>
      <c r="I22" s="18"/>
    </row>
    <row r="23" spans="1:15" x14ac:dyDescent="0.25">
      <c r="B23" s="24"/>
      <c r="C23" s="2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/>
      <c r="D27" s="20">
        <v>639</v>
      </c>
      <c r="E27" s="20"/>
      <c r="F27" s="20">
        <v>2200000</v>
      </c>
      <c r="G27" s="22" t="e">
        <f t="shared" ref="G27:G33" si="0">F27/C27</f>
        <v>#DIV/0!</v>
      </c>
      <c r="H27" s="22">
        <f>F27/D27</f>
        <v>3442.8794992175276</v>
      </c>
      <c r="I27" s="22" t="e">
        <f t="shared" ref="I27:I33" si="1">F27/B27</f>
        <v>#DIV/0!</v>
      </c>
      <c r="J27" s="20" t="e">
        <f>B27/C27</f>
        <v>#DIV/0!</v>
      </c>
      <c r="K27" s="25"/>
    </row>
    <row r="28" spans="1:15" ht="17.25" x14ac:dyDescent="0.3">
      <c r="B28" s="21"/>
      <c r="C28" s="21"/>
      <c r="D28" s="20">
        <v>700</v>
      </c>
      <c r="E28" s="20"/>
      <c r="F28" s="20">
        <v>2500000</v>
      </c>
      <c r="G28" s="22" t="e">
        <f t="shared" si="0"/>
        <v>#DIV/0!</v>
      </c>
      <c r="H28" s="22">
        <f>F28/D28</f>
        <v>3571.4285714285716</v>
      </c>
      <c r="I28" s="22" t="e">
        <f t="shared" si="1"/>
        <v>#DIV/0!</v>
      </c>
      <c r="J28" s="20" t="e">
        <f>B28/C28</f>
        <v>#DIV/0!</v>
      </c>
      <c r="K28" s="25"/>
    </row>
    <row r="29" spans="1:15" x14ac:dyDescent="0.25">
      <c r="B29" s="21"/>
      <c r="C29" s="21"/>
      <c r="D29" s="20"/>
      <c r="E29" s="20"/>
      <c r="F29" s="22"/>
      <c r="G29" s="22" t="e">
        <f t="shared" si="0"/>
        <v>#DIV/0!</v>
      </c>
      <c r="H29" s="22" t="e">
        <f t="shared" ref="H29:H33" si="2">F29/D29</f>
        <v>#DIV/0!</v>
      </c>
      <c r="I29" s="22" t="e">
        <f t="shared" si="1"/>
        <v>#DIV/0!</v>
      </c>
      <c r="J29" s="20"/>
    </row>
    <row r="30" spans="1:15" x14ac:dyDescent="0.25">
      <c r="B30" s="21"/>
      <c r="C30" s="21"/>
      <c r="D30" s="20"/>
      <c r="E30" s="20"/>
      <c r="F30" s="22"/>
      <c r="G30" s="22" t="e">
        <f t="shared" si="0"/>
        <v>#DIV/0!</v>
      </c>
      <c r="H30" s="22" t="e">
        <f t="shared" si="2"/>
        <v>#DIV/0!</v>
      </c>
      <c r="I30" s="22" t="e">
        <f t="shared" si="1"/>
        <v>#DIV/0!</v>
      </c>
      <c r="J30" s="20"/>
    </row>
    <row r="31" spans="1:15" x14ac:dyDescent="0.25">
      <c r="D31" s="30"/>
      <c r="F31" s="31"/>
      <c r="G31" s="31" t="e">
        <f t="shared" si="0"/>
        <v>#DIV/0!</v>
      </c>
      <c r="H31" s="22" t="e">
        <f t="shared" si="2"/>
        <v>#DIV/0!</v>
      </c>
      <c r="I31" s="31" t="e">
        <f t="shared" si="1"/>
        <v>#DIV/0!</v>
      </c>
    </row>
    <row r="32" spans="1:15" x14ac:dyDescent="0.25">
      <c r="F32" s="31"/>
      <c r="G32" s="31" t="e">
        <f t="shared" si="0"/>
        <v>#DIV/0!</v>
      </c>
      <c r="H32" s="31" t="e">
        <f t="shared" si="2"/>
        <v>#DIV/0!</v>
      </c>
      <c r="I32" s="31" t="e">
        <f t="shared" si="1"/>
        <v>#DIV/0!</v>
      </c>
    </row>
    <row r="33" spans="1:10" x14ac:dyDescent="0.25">
      <c r="F33" s="30"/>
      <c r="G33" s="31" t="e">
        <f t="shared" si="0"/>
        <v>#DIV/0!</v>
      </c>
      <c r="H33" s="31" t="e">
        <f t="shared" si="2"/>
        <v>#DIV/0!</v>
      </c>
      <c r="I33" s="31" t="e">
        <f t="shared" si="1"/>
        <v>#DIV/0!</v>
      </c>
    </row>
    <row r="34" spans="1:10" x14ac:dyDescent="0.25">
      <c r="B34" s="18" t="s">
        <v>22</v>
      </c>
    </row>
    <row r="35" spans="1:10" x14ac:dyDescent="0.25">
      <c r="B35" s="18">
        <v>549</v>
      </c>
      <c r="C35" s="18">
        <v>13459390</v>
      </c>
      <c r="D35">
        <f>C35/B35</f>
        <v>24516.193078324224</v>
      </c>
      <c r="E35">
        <v>807600</v>
      </c>
      <c r="F35">
        <v>30000</v>
      </c>
      <c r="G35">
        <f>F35+E35+C35</f>
        <v>14296990</v>
      </c>
      <c r="H35">
        <f>G35/B35</f>
        <v>26041.876138433516</v>
      </c>
      <c r="I35" s="14" t="e">
        <f>G35/A35</f>
        <v>#DIV/0!</v>
      </c>
    </row>
    <row r="36" spans="1:10" x14ac:dyDescent="0.25">
      <c r="D36" t="e">
        <f>C36/B36</f>
        <v>#DIV/0!</v>
      </c>
      <c r="E36">
        <v>829000</v>
      </c>
      <c r="F36">
        <v>30000</v>
      </c>
      <c r="G36">
        <f>F36+E36+C36</f>
        <v>859000</v>
      </c>
      <c r="H36" t="e">
        <f>G36/B36</f>
        <v>#DIV/0!</v>
      </c>
      <c r="I36" s="14"/>
    </row>
    <row r="37" spans="1:10" x14ac:dyDescent="0.25">
      <c r="D37" t="e">
        <f>C37/B37</f>
        <v>#DIV/0!</v>
      </c>
      <c r="E37">
        <v>1105000</v>
      </c>
      <c r="F37">
        <v>30000</v>
      </c>
      <c r="G37">
        <f>F37+E37+C37</f>
        <v>1135000</v>
      </c>
      <c r="H37" t="e">
        <f>G37/B37</f>
        <v>#DIV/0!</v>
      </c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  <c r="H44">
        <v>18</v>
      </c>
      <c r="I44">
        <v>35</v>
      </c>
      <c r="J44">
        <f>I44*H44</f>
        <v>630</v>
      </c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2023-11-23T05:46:46Z</dcterms:modified>
</cp:coreProperties>
</file>