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85" tabRatio="932" activeTab="4"/>
  </bookViews>
  <sheets>
    <sheet name="Depreciation" sheetId="25" r:id="rId1"/>
    <sheet name="Sale plan" sheetId="24" r:id="rId2"/>
    <sheet name=" Measurment" sheetId="38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/>
  <c r="Q3" i="4"/>
  <c r="B3" s="1"/>
  <c r="C3" s="1"/>
  <c r="D3" s="1"/>
  <c r="P3"/>
  <c r="J3"/>
  <c r="I3"/>
  <c r="E3"/>
  <c r="F3" s="1"/>
  <c r="A3"/>
  <c r="C25" i="23"/>
  <c r="P12" i="4"/>
  <c r="Q12" s="1"/>
  <c r="P11"/>
  <c r="Q11" s="1"/>
  <c r="P10"/>
  <c r="Q10" s="1"/>
  <c r="P9"/>
  <c r="Q9" s="1"/>
  <c r="P8"/>
  <c r="Q8" s="1"/>
  <c r="P7"/>
  <c r="Q7" s="1"/>
  <c r="P5"/>
  <c r="Q5" s="1"/>
  <c r="P4"/>
  <c r="Q4" s="1"/>
  <c r="P2"/>
  <c r="N8" i="24"/>
  <c r="N7"/>
  <c r="N6"/>
  <c r="N5"/>
  <c r="H3" i="4" l="1"/>
  <c r="G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B2" i="4" l="1"/>
  <c r="C2" s="1"/>
  <c r="D2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E2"/>
  <c r="A2"/>
  <c r="H32" l="1"/>
  <c r="I31"/>
  <c r="I2" i="24"/>
  <c r="G34" i="4"/>
  <c r="H4"/>
  <c r="H11"/>
  <c r="H15"/>
  <c r="H2"/>
  <c r="H6"/>
  <c r="H9"/>
  <c r="H13"/>
  <c r="H5"/>
  <c r="H8"/>
  <c r="H12"/>
  <c r="H7"/>
  <c r="H10"/>
  <c r="H14"/>
  <c r="F2"/>
  <c r="F4"/>
  <c r="F5"/>
  <c r="F6"/>
  <c r="F7"/>
  <c r="F8"/>
  <c r="F9"/>
  <c r="F10"/>
  <c r="F11"/>
  <c r="F12"/>
  <c r="F13"/>
  <c r="F14"/>
  <c r="F15"/>
  <c r="G2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<sst xmlns="http://schemas.openxmlformats.org/spreadsheetml/2006/main" count="130" uniqueCount="99">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</sst>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17" fillId="0" borderId="0" xfId="0" applyFont="1" applyFill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381000</xdr:colOff>
      <xdr:row>18</xdr:row>
      <xdr:rowOff>95250</xdr:rowOff>
    </xdr:to>
    <xdr:pic>
      <xdr:nvPicPr>
        <xdr:cNvPr id="204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867400" cy="3524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180975</xdr:rowOff>
    </xdr:from>
    <xdr:to>
      <xdr:col>10</xdr:col>
      <xdr:colOff>200025</xdr:colOff>
      <xdr:row>21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71475"/>
          <a:ext cx="5867400" cy="3752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129540</xdr:colOff>
      <xdr:row>20</xdr:row>
      <xdr:rowOff>171450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25540" cy="398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466610</xdr:colOff>
      <xdr:row>22</xdr:row>
      <xdr:rowOff>134471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122904" cy="432547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38050</v>
      </c>
      <c r="F2" s="71"/>
      <c r="G2" s="120" t="s">
        <v>77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36015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36015</v>
      </c>
      <c r="D5" s="56" t="s">
        <v>61</v>
      </c>
      <c r="E5" s="57">
        <f>ROUND(C5/10.764,0)</f>
        <v>3346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11900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24115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24115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36015</v>
      </c>
      <c r="D10" s="56" t="s">
        <v>61</v>
      </c>
      <c r="E10" s="57">
        <f>ROUND(C10/10.764,0)</f>
        <v>3346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1154</f>
        <v>1154</v>
      </c>
      <c r="D17" s="71">
        <f>C17*E10</f>
        <v>3861284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M14"/>
  <sheetViews>
    <sheetView workbookViewId="0">
      <selection activeCell="I9" sqref="I9"/>
    </sheetView>
  </sheetViews>
  <sheetFormatPr defaultRowHeight="15"/>
  <sheetData>
    <row r="2" spans="2:13" ht="18.75">
      <c r="B2" s="118"/>
      <c r="I2" s="118"/>
    </row>
    <row r="3" spans="2:13">
      <c r="I3" s="116"/>
    </row>
    <row r="4" spans="2:13">
      <c r="B4" s="71"/>
      <c r="I4" s="116"/>
    </row>
    <row r="5" spans="2:13">
      <c r="B5" s="71"/>
      <c r="E5" s="71"/>
      <c r="I5" s="116"/>
      <c r="L5" s="71"/>
    </row>
    <row r="6" spans="2:13">
      <c r="B6" s="71"/>
      <c r="E6" s="71"/>
      <c r="I6" s="116"/>
      <c r="L6" s="71"/>
    </row>
    <row r="7" spans="2:13">
      <c r="B7" s="71"/>
      <c r="E7" s="71"/>
      <c r="I7" s="116"/>
      <c r="L7" s="71"/>
    </row>
    <row r="8" spans="2:13">
      <c r="B8" s="71"/>
      <c r="E8" s="71"/>
      <c r="I8" s="116"/>
      <c r="L8" s="71"/>
    </row>
    <row r="9" spans="2:13">
      <c r="B9" s="71"/>
      <c r="E9" s="71"/>
      <c r="M9" s="116"/>
    </row>
    <row r="10" spans="2:13">
      <c r="E10" s="116"/>
      <c r="F10" s="116"/>
    </row>
    <row r="11" spans="2:13">
      <c r="E11" s="116"/>
      <c r="F11" s="116"/>
    </row>
    <row r="12" spans="2:13" s="71" customFormat="1">
      <c r="E12" s="116"/>
      <c r="F12" s="116"/>
    </row>
    <row r="13" spans="2:13" s="1" customFormat="1">
      <c r="E13" s="117"/>
      <c r="F13" s="117"/>
    </row>
    <row r="14" spans="2:13">
      <c r="B14" s="71"/>
      <c r="E14" s="116"/>
      <c r="F14" s="116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5" sqref="C2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7100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/>
      <c r="D7" s="24"/>
      <c r="F7" s="74"/>
      <c r="G7" s="74"/>
      <c r="H7" s="60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  <c r="H10" s="60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  <c r="H13" s="60"/>
    </row>
    <row r="14" spans="1:9">
      <c r="A14" s="15" t="s">
        <v>15</v>
      </c>
      <c r="B14" s="18"/>
      <c r="C14" s="19">
        <f>C5</f>
        <v>5100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7100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</row>
    <row r="18" spans="1:8" ht="16.5">
      <c r="A18" s="27" t="s">
        <v>95</v>
      </c>
      <c r="B18" s="7"/>
      <c r="C18" s="72">
        <v>1049</v>
      </c>
      <c r="D18" s="72"/>
      <c r="E18" s="73"/>
      <c r="F18" s="74"/>
      <c r="G18" s="74"/>
    </row>
    <row r="19" spans="1:8">
      <c r="A19" s="15"/>
      <c r="B19" s="6"/>
      <c r="C19" s="29">
        <f>C18*C16</f>
        <v>7447900</v>
      </c>
      <c r="D19" s="74" t="s">
        <v>68</v>
      </c>
      <c r="E19" s="29"/>
      <c r="F19" s="74"/>
      <c r="G19" s="74"/>
    </row>
    <row r="20" spans="1:8">
      <c r="A20" s="15"/>
      <c r="C20" s="30">
        <f>C19*95%</f>
        <v>7075505</v>
      </c>
      <c r="D20" s="74" t="s">
        <v>24</v>
      </c>
      <c r="E20" s="30"/>
      <c r="F20" s="74"/>
      <c r="G20" s="74"/>
      <c r="H20" s="6"/>
    </row>
    <row r="21" spans="1:8">
      <c r="A21" s="15"/>
      <c r="C21" s="30">
        <f>C19*80%</f>
        <v>5958320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2098000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15516.458333333334</v>
      </c>
      <c r="D25" s="30"/>
    </row>
    <row r="26" spans="1:8">
      <c r="C26" s="30"/>
      <c r="D26" s="30"/>
    </row>
    <row r="27" spans="1:8">
      <c r="C27" s="30"/>
      <c r="D27" s="29"/>
      <c r="E27" s="74"/>
    </row>
    <row r="28" spans="1:8">
      <c r="C28"/>
      <c r="D28" s="119"/>
      <c r="E28" s="74"/>
    </row>
    <row r="29" spans="1:8">
      <c r="C29"/>
      <c r="D29" s="119"/>
      <c r="E29" s="74"/>
    </row>
    <row r="30" spans="1:8">
      <c r="C30"/>
      <c r="D30" s="53"/>
    </row>
    <row r="31" spans="1:8">
      <c r="C31"/>
      <c r="D31" s="53"/>
      <c r="E31" s="34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F1" zoomScale="85" zoomScaleNormal="85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740</v>
      </c>
      <c r="C2" s="4">
        <f t="shared" ref="C2:C15" si="2">B2*1.2</f>
        <v>888</v>
      </c>
      <c r="D2" s="4">
        <f t="shared" ref="D2:D15" si="3">C2*1.2</f>
        <v>1065.5999999999999</v>
      </c>
      <c r="E2" s="5">
        <f t="shared" ref="E2:E15" si="4">R2</f>
        <v>6000000</v>
      </c>
      <c r="F2" s="115">
        <f t="shared" ref="F2:F15" si="5">ROUND((E2/B2),0)</f>
        <v>8108</v>
      </c>
      <c r="G2" s="115">
        <f t="shared" ref="G2:G15" si="6">ROUND((E2/C2),0)</f>
        <v>6757</v>
      </c>
      <c r="H2" s="115">
        <f t="shared" ref="H2:H15" si="7">ROUND((E2/D2),0)</f>
        <v>5631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f t="shared" ref="P2:P11" si="10">O2/1.2</f>
        <v>0</v>
      </c>
      <c r="Q2" s="71">
        <v>740</v>
      </c>
      <c r="R2" s="2">
        <v>6000000</v>
      </c>
      <c r="S2" s="2"/>
      <c r="T2" s="2"/>
      <c r="AA2" s="65"/>
    </row>
    <row r="3" spans="1:35">
      <c r="A3" s="4">
        <f t="shared" ref="A3" si="11">N3</f>
        <v>0</v>
      </c>
      <c r="B3" s="4">
        <f t="shared" ref="B3" si="12">Q3</f>
        <v>675</v>
      </c>
      <c r="C3" s="4">
        <f t="shared" ref="C3" si="13">B3*1.2</f>
        <v>810</v>
      </c>
      <c r="D3" s="4">
        <f t="shared" ref="D3" si="14">C3*1.2</f>
        <v>972</v>
      </c>
      <c r="E3" s="5">
        <f t="shared" ref="E3" si="15">R3</f>
        <v>5530000</v>
      </c>
      <c r="F3" s="115">
        <f t="shared" ref="F3" si="16">ROUND((E3/B3),0)</f>
        <v>8193</v>
      </c>
      <c r="G3" s="115">
        <f t="shared" ref="G3" si="17">ROUND((E3/C3),0)</f>
        <v>6827</v>
      </c>
      <c r="H3" s="115">
        <f t="shared" ref="H3" si="18">ROUND((E3/D3),0)</f>
        <v>5689</v>
      </c>
      <c r="I3" s="115">
        <f t="shared" ref="I3" si="19">T3</f>
        <v>0</v>
      </c>
      <c r="J3" s="115">
        <f t="shared" ref="J3" si="20">U3</f>
        <v>0</v>
      </c>
      <c r="K3" s="116"/>
      <c r="L3" s="116"/>
      <c r="M3" s="116"/>
      <c r="N3" s="116"/>
      <c r="O3" s="71">
        <v>972</v>
      </c>
      <c r="P3" s="71">
        <f t="shared" ref="P3" si="21">O3/1.2</f>
        <v>810</v>
      </c>
      <c r="Q3" s="71">
        <f t="shared" ref="Q3" si="22">P3/1.2</f>
        <v>675</v>
      </c>
      <c r="R3" s="2">
        <v>5530000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904.16666666666674</v>
      </c>
      <c r="C4" s="4">
        <f t="shared" si="2"/>
        <v>1085</v>
      </c>
      <c r="D4" s="4">
        <f t="shared" si="3"/>
        <v>1302</v>
      </c>
      <c r="E4" s="5">
        <f t="shared" si="4"/>
        <v>6050000</v>
      </c>
      <c r="F4" s="115">
        <f t="shared" si="5"/>
        <v>6691</v>
      </c>
      <c r="G4" s="115">
        <f t="shared" si="6"/>
        <v>5576</v>
      </c>
      <c r="H4" s="115">
        <f t="shared" si="7"/>
        <v>4647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1302</v>
      </c>
      <c r="P4" s="71">
        <f t="shared" si="10"/>
        <v>1085</v>
      </c>
      <c r="Q4" s="71">
        <f t="shared" ref="Q4:Q12" si="23">P4/1.2</f>
        <v>904.16666666666674</v>
      </c>
      <c r="R4" s="2">
        <v>6050000</v>
      </c>
      <c r="S4" s="2"/>
      <c r="T4" s="2"/>
    </row>
    <row r="5" spans="1:35">
      <c r="A5" s="4">
        <f t="shared" si="0"/>
        <v>0</v>
      </c>
      <c r="B5" s="4">
        <f t="shared" si="1"/>
        <v>803.47222222222229</v>
      </c>
      <c r="C5" s="4">
        <f t="shared" si="2"/>
        <v>964.16666666666674</v>
      </c>
      <c r="D5" s="4">
        <f t="shared" si="3"/>
        <v>1157</v>
      </c>
      <c r="E5" s="5">
        <f t="shared" si="4"/>
        <v>5380000</v>
      </c>
      <c r="F5" s="115">
        <f t="shared" si="5"/>
        <v>6696</v>
      </c>
      <c r="G5" s="115">
        <f t="shared" si="6"/>
        <v>5580</v>
      </c>
      <c r="H5" s="115">
        <f t="shared" si="7"/>
        <v>4650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1157</v>
      </c>
      <c r="P5" s="71">
        <f t="shared" si="10"/>
        <v>964.16666666666674</v>
      </c>
      <c r="Q5" s="71">
        <f t="shared" si="23"/>
        <v>803.47222222222229</v>
      </c>
      <c r="R5" s="2">
        <v>5380000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v>0</v>
      </c>
      <c r="Q6" s="71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/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N17" sqref="N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 Measurment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2023-11-18T10:44:17Z</dcterms:modified>
</cp:coreProperties>
</file>