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8085" tabRatio="932" activeTab="4"/>
  </bookViews>
  <sheets>
    <sheet name="Depreciation" sheetId="25" r:id="rId1"/>
    <sheet name="Sale plan" sheetId="24" r:id="rId2"/>
    <sheet name=" Measurment" sheetId="38" r:id="rId3"/>
    <sheet name="Calculation" sheetId="23" r:id="rId4"/>
    <sheet name="20-20" sheetId="4" r:id="rId5"/>
    <sheet name="Sheet1" sheetId="13" r:id="rId6"/>
    <sheet name="Sheet2" sheetId="30" r:id="rId7"/>
    <sheet name="Sheet3" sheetId="31" r:id="rId8"/>
    <sheet name="Sheet4" sheetId="37" r:id="rId9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25"/>
  <c r="Q3" i="4"/>
  <c r="B3" s="1"/>
  <c r="C3" s="1"/>
  <c r="D3" s="1"/>
  <c r="P3"/>
  <c r="J3"/>
  <c r="I3"/>
  <c r="E3"/>
  <c r="F3" s="1"/>
  <c r="A3"/>
  <c r="C25" i="23"/>
  <c r="P12" i="4"/>
  <c r="Q12" s="1"/>
  <c r="P11"/>
  <c r="Q11" s="1"/>
  <c r="P10"/>
  <c r="Q10" s="1"/>
  <c r="P9"/>
  <c r="Q9" s="1"/>
  <c r="P8"/>
  <c r="Q8" s="1"/>
  <c r="P7"/>
  <c r="Q7" s="1"/>
  <c r="P5"/>
  <c r="Q5" s="1"/>
  <c r="P4"/>
  <c r="Q4" s="1"/>
  <c r="P2"/>
  <c r="N8" i="24"/>
  <c r="N7"/>
  <c r="N6"/>
  <c r="N5"/>
  <c r="H3" i="4" l="1"/>
  <c r="G3"/>
  <c r="I23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D17" s="1"/>
  <c r="E5"/>
  <c r="P19" i="4" l="1"/>
  <c r="Q19" s="1"/>
  <c r="D23" i="23"/>
  <c r="C5"/>
  <c r="B2" i="4" l="1"/>
  <c r="C2" s="1"/>
  <c r="D2" s="1"/>
  <c r="B4"/>
  <c r="C4" s="1"/>
  <c r="D4" s="1"/>
  <c r="B5"/>
  <c r="C5" s="1"/>
  <c r="D5" s="1"/>
  <c r="B6"/>
  <c r="C6" s="1"/>
  <c r="D6" s="1"/>
  <c r="B7"/>
  <c r="C7" s="1"/>
  <c r="D7" s="1"/>
  <c r="B8"/>
  <c r="C8" s="1"/>
  <c r="D8" s="1"/>
  <c r="B9"/>
  <c r="C9" s="1"/>
  <c r="D9" s="1"/>
  <c r="B10"/>
  <c r="C10" s="1"/>
  <c r="D10" s="1"/>
  <c r="B11"/>
  <c r="C11" s="1"/>
  <c r="D11" s="1"/>
  <c r="B12"/>
  <c r="C12" s="1"/>
  <c r="D12" s="1"/>
  <c r="P13"/>
  <c r="Q13" s="1"/>
  <c r="B13" s="1"/>
  <c r="C13" s="1"/>
  <c r="D13" s="1"/>
  <c r="N13" i="24"/>
  <c r="F2"/>
  <c r="H2" s="1"/>
  <c r="E2"/>
  <c r="G2" s="1"/>
  <c r="J5" i="4"/>
  <c r="J6"/>
  <c r="J8"/>
  <c r="J2"/>
  <c r="I2"/>
  <c r="G31"/>
  <c r="N18" i="24"/>
  <c r="N17"/>
  <c r="N16"/>
  <c r="N12"/>
  <c r="P15" i="4"/>
  <c r="Q15" s="1"/>
  <c r="B15" s="1"/>
  <c r="C15" s="1"/>
  <c r="D15" s="1"/>
  <c r="J15"/>
  <c r="I15"/>
  <c r="E15"/>
  <c r="A15"/>
  <c r="P14"/>
  <c r="Q14" s="1"/>
  <c r="B14" s="1"/>
  <c r="C14" s="1"/>
  <c r="D14" s="1"/>
  <c r="J14"/>
  <c r="I14"/>
  <c r="E14"/>
  <c r="A14"/>
  <c r="J13"/>
  <c r="I13"/>
  <c r="E13"/>
  <c r="A13"/>
  <c r="J12"/>
  <c r="I12"/>
  <c r="E12"/>
  <c r="A12"/>
  <c r="J11"/>
  <c r="I11"/>
  <c r="E11"/>
  <c r="A11"/>
  <c r="J10"/>
  <c r="I10"/>
  <c r="E10"/>
  <c r="A10"/>
  <c r="J9"/>
  <c r="I9"/>
  <c r="E9"/>
  <c r="A9"/>
  <c r="I8"/>
  <c r="E8"/>
  <c r="A8"/>
  <c r="J7"/>
  <c r="I7"/>
  <c r="E7"/>
  <c r="A7"/>
  <c r="I6"/>
  <c r="E6"/>
  <c r="A6"/>
  <c r="I5"/>
  <c r="E5"/>
  <c r="A5"/>
  <c r="J4"/>
  <c r="I4"/>
  <c r="E4"/>
  <c r="A4"/>
  <c r="E2"/>
  <c r="A2"/>
  <c r="H32" l="1"/>
  <c r="I31"/>
  <c r="I2" i="24"/>
  <c r="G34" i="4"/>
  <c r="H4"/>
  <c r="H11"/>
  <c r="H15"/>
  <c r="H2"/>
  <c r="H6"/>
  <c r="H9"/>
  <c r="H13"/>
  <c r="H5"/>
  <c r="H8"/>
  <c r="H12"/>
  <c r="H7"/>
  <c r="H10"/>
  <c r="H14"/>
  <c r="F2"/>
  <c r="F4"/>
  <c r="F5"/>
  <c r="F6"/>
  <c r="F7"/>
  <c r="F8"/>
  <c r="F9"/>
  <c r="F10"/>
  <c r="F11"/>
  <c r="F12"/>
  <c r="F13"/>
  <c r="F14"/>
  <c r="F15"/>
  <c r="G2"/>
  <c r="G5"/>
  <c r="G6"/>
  <c r="G7"/>
  <c r="G8"/>
  <c r="G9"/>
  <c r="G10"/>
  <c r="G11"/>
  <c r="G12"/>
  <c r="G13"/>
  <c r="G14"/>
  <c r="G15"/>
  <c r="G4"/>
  <c r="G36" l="1"/>
  <c r="H34"/>
  <c r="G35"/>
  <c r="F30" i="24"/>
  <c r="H30" s="1"/>
  <c r="E30"/>
  <c r="G30" s="1"/>
  <c r="I30" s="1"/>
  <c r="H29"/>
  <c r="G29"/>
  <c r="I29" s="1"/>
  <c r="F29"/>
  <c r="E29"/>
  <c r="G28"/>
  <c r="F28"/>
  <c r="I28" s="1"/>
  <c r="E28"/>
  <c r="H28" s="1"/>
  <c r="H27"/>
  <c r="G27"/>
  <c r="F27"/>
  <c r="I27" s="1"/>
  <c r="E27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19" l="1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0" l="1"/>
  <c r="C21"/>
  <c r="J19" i="4" l="1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7"/>
  <c r="H17" s="1"/>
  <c r="D18"/>
  <c r="H18" s="1"/>
  <c r="D16"/>
  <c r="H16" s="1"/>
</calcChain>
</file>

<file path=xl/sharedStrings.xml><?xml version="1.0" encoding="utf-8"?>
<sst xmlns="http://schemas.openxmlformats.org/spreadsheetml/2006/main" count="130" uniqueCount="99">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</sst>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" fillId="0" borderId="0" xfId="0" applyFont="1" applyFill="1"/>
    <xf numFmtId="0" fontId="0" fillId="0" borderId="0" xfId="0" applyFill="1"/>
    <xf numFmtId="0" fontId="0" fillId="0" borderId="0" xfId="0" applyFill="1" applyAlignment="1">
      <alignment wrapText="1"/>
    </xf>
    <xf numFmtId="0" fontId="17" fillId="0" borderId="0" xfId="0" applyFont="1" applyFill="1"/>
    <xf numFmtId="43" fontId="2" fillId="0" borderId="0" xfId="0" applyNumberFormat="1" applyFon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381000</xdr:colOff>
      <xdr:row>18</xdr:row>
      <xdr:rowOff>95250</xdr:rowOff>
    </xdr:to>
    <xdr:pic>
      <xdr:nvPicPr>
        <xdr:cNvPr id="2049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5867400" cy="35242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1</xdr:row>
      <xdr:rowOff>180975</xdr:rowOff>
    </xdr:from>
    <xdr:to>
      <xdr:col>10</xdr:col>
      <xdr:colOff>200025</xdr:colOff>
      <xdr:row>21</xdr:row>
      <xdr:rowOff>123825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71475"/>
          <a:ext cx="5867400" cy="37528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129540</xdr:colOff>
      <xdr:row>20</xdr:row>
      <xdr:rowOff>171450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225540" cy="39814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466610</xdr:colOff>
      <xdr:row>22</xdr:row>
      <xdr:rowOff>134471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7122904" cy="4325471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E10" sqref="E10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38050</v>
      </c>
      <c r="F2" s="71"/>
      <c r="G2" s="120" t="s">
        <v>77</v>
      </c>
      <c r="H2" s="121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36015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36015</v>
      </c>
      <c r="D5" s="56" t="s">
        <v>61</v>
      </c>
      <c r="E5" s="57">
        <f>ROUND(C5/10.764,0)</f>
        <v>3346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11900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24115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/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24115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36015</v>
      </c>
      <c r="D10" s="56" t="s">
        <v>61</v>
      </c>
      <c r="E10" s="57">
        <f>ROUND(C10/10.764,0)</f>
        <v>3346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2023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2023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0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60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/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71">
        <f>1154</f>
        <v>1154</v>
      </c>
      <c r="D17" s="71">
        <f>C17*E10</f>
        <v>3861284</v>
      </c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22"/>
      <c r="L1" s="122"/>
      <c r="M1" s="122"/>
      <c r="N1" s="122"/>
      <c r="O1" s="122"/>
      <c r="P1" s="122"/>
      <c r="Q1" s="122"/>
      <c r="R1" s="122"/>
    </row>
    <row r="2" spans="1:23" ht="16.5">
      <c r="A2" s="37">
        <v>10</v>
      </c>
      <c r="B2" s="37">
        <v>4.5</v>
      </c>
      <c r="C2" s="37">
        <v>9</v>
      </c>
      <c r="D2" s="37">
        <v>0</v>
      </c>
      <c r="E2" s="38">
        <f t="shared" ref="E2" si="0">B2/12</f>
        <v>0.375</v>
      </c>
      <c r="F2" s="38">
        <f t="shared" ref="F2" si="1">D2/12</f>
        <v>0</v>
      </c>
      <c r="G2" s="38">
        <f t="shared" ref="G2" si="2">A2+E2</f>
        <v>10.375</v>
      </c>
      <c r="H2" s="38">
        <f t="shared" ref="H2" si="3">C2+F2</f>
        <v>9</v>
      </c>
      <c r="I2" s="39">
        <f t="shared" ref="I2" si="4">G2*H2</f>
        <v>93.375</v>
      </c>
      <c r="J2" s="39">
        <f>I2</f>
        <v>93.375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15</v>
      </c>
      <c r="B3" s="37">
        <v>0</v>
      </c>
      <c r="C3" s="37">
        <v>9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15</v>
      </c>
      <c r="H3" s="38">
        <f t="shared" ref="H3:H30" si="8">C3+F3</f>
        <v>9</v>
      </c>
      <c r="I3" s="39">
        <f t="shared" ref="I3:I22" si="9">G3*H3</f>
        <v>135</v>
      </c>
      <c r="J3" s="39">
        <f>J2+I3</f>
        <v>228.375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8</v>
      </c>
      <c r="B4" s="37">
        <v>0</v>
      </c>
      <c r="C4" s="37">
        <v>7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8</v>
      </c>
      <c r="H4" s="38">
        <f t="shared" si="8"/>
        <v>7</v>
      </c>
      <c r="I4" s="39">
        <f t="shared" si="9"/>
        <v>56</v>
      </c>
      <c r="J4" s="39">
        <f t="shared" ref="J4:J30" si="10">J3+I4</f>
        <v>284.375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3</v>
      </c>
      <c r="B5" s="37">
        <v>0</v>
      </c>
      <c r="C5" s="37">
        <v>11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3</v>
      </c>
      <c r="H5" s="38">
        <f t="shared" si="8"/>
        <v>11</v>
      </c>
      <c r="I5" s="39">
        <f t="shared" si="9"/>
        <v>33</v>
      </c>
      <c r="J5" s="39">
        <f t="shared" si="10"/>
        <v>317.375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3</v>
      </c>
      <c r="B6" s="37">
        <v>6</v>
      </c>
      <c r="C6" s="37">
        <v>7</v>
      </c>
      <c r="D6" s="37">
        <v>0</v>
      </c>
      <c r="E6" s="38">
        <f t="shared" si="5"/>
        <v>0.5</v>
      </c>
      <c r="F6" s="38">
        <f t="shared" si="6"/>
        <v>0</v>
      </c>
      <c r="G6" s="38">
        <f t="shared" si="7"/>
        <v>3.5</v>
      </c>
      <c r="H6" s="38">
        <f t="shared" si="8"/>
        <v>7</v>
      </c>
      <c r="I6" s="39">
        <f t="shared" si="9"/>
        <v>24.5</v>
      </c>
      <c r="J6" s="39">
        <f t="shared" si="10"/>
        <v>341.875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341.875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341.875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341.875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341.875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341.875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341.875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341.875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341.875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341.875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341.875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341.875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341.875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341.875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341.875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341.875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341.875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341.875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341.875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341.875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341.875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341.875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341.875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341.875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341.875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2:M14"/>
  <sheetViews>
    <sheetView workbookViewId="0">
      <selection activeCell="I9" sqref="I9"/>
    </sheetView>
  </sheetViews>
  <sheetFormatPr defaultRowHeight="15"/>
  <sheetData>
    <row r="2" spans="2:13" ht="18.75">
      <c r="B2" s="118"/>
      <c r="I2" s="118"/>
    </row>
    <row r="3" spans="2:13">
      <c r="I3" s="116"/>
    </row>
    <row r="4" spans="2:13">
      <c r="B4" s="71"/>
      <c r="I4" s="116"/>
    </row>
    <row r="5" spans="2:13">
      <c r="B5" s="71"/>
      <c r="E5" s="71"/>
      <c r="I5" s="116"/>
      <c r="L5" s="71"/>
    </row>
    <row r="6" spans="2:13">
      <c r="B6" s="71"/>
      <c r="E6" s="71"/>
      <c r="I6" s="116"/>
      <c r="L6" s="71"/>
    </row>
    <row r="7" spans="2:13">
      <c r="B7" s="71"/>
      <c r="E7" s="71"/>
      <c r="I7" s="116"/>
      <c r="L7" s="71"/>
    </row>
    <row r="8" spans="2:13">
      <c r="B8" s="71"/>
      <c r="E8" s="71"/>
      <c r="I8" s="116"/>
      <c r="L8" s="71"/>
    </row>
    <row r="9" spans="2:13">
      <c r="B9" s="71"/>
      <c r="E9" s="71"/>
      <c r="M9" s="116"/>
    </row>
    <row r="10" spans="2:13">
      <c r="E10" s="116"/>
      <c r="F10" s="116"/>
    </row>
    <row r="11" spans="2:13">
      <c r="E11" s="116"/>
      <c r="F11" s="116"/>
    </row>
    <row r="12" spans="2:13" s="71" customFormat="1">
      <c r="E12" s="116"/>
      <c r="F12" s="116"/>
    </row>
    <row r="13" spans="2:13" s="1" customFormat="1">
      <c r="E13" s="117"/>
      <c r="F13" s="117"/>
    </row>
    <row r="14" spans="2:13">
      <c r="B14" s="71"/>
      <c r="E14" s="116"/>
      <c r="F14" s="116"/>
    </row>
  </sheetData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84"/>
  <sheetViews>
    <sheetView workbookViewId="0">
      <selection activeCell="C25" sqref="C25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  <col min="8" max="8" width="12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7100</v>
      </c>
      <c r="D3" s="20" t="s">
        <v>98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5100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/>
      <c r="D7" s="24"/>
      <c r="F7" s="74"/>
      <c r="G7" s="74"/>
      <c r="H7" s="60"/>
    </row>
    <row r="8" spans="1:9">
      <c r="A8" s="15" t="s">
        <v>18</v>
      </c>
      <c r="B8" s="23"/>
      <c r="C8" s="24">
        <f>C9-C7</f>
        <v>60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0</v>
      </c>
      <c r="D10" s="24"/>
      <c r="F10" s="74"/>
      <c r="G10" s="74"/>
      <c r="H10" s="60"/>
    </row>
    <row r="11" spans="1:9">
      <c r="A11" s="15"/>
      <c r="B11" s="25"/>
      <c r="C11" s="26">
        <f>C10%</f>
        <v>0</v>
      </c>
      <c r="D11" s="26"/>
      <c r="F11" s="74"/>
      <c r="G11" s="74"/>
    </row>
    <row r="12" spans="1:9">
      <c r="A12" s="15" t="s">
        <v>21</v>
      </c>
      <c r="B12" s="18"/>
      <c r="C12" s="19">
        <f>C6*C11</f>
        <v>0</v>
      </c>
      <c r="D12" s="22"/>
      <c r="F12" s="74"/>
      <c r="G12" s="74"/>
    </row>
    <row r="13" spans="1:9">
      <c r="A13" s="15" t="s">
        <v>22</v>
      </c>
      <c r="B13" s="18"/>
      <c r="C13" s="19">
        <f>C6-C12</f>
        <v>2000</v>
      </c>
      <c r="D13" s="22"/>
      <c r="F13" s="74"/>
      <c r="G13" s="74"/>
      <c r="H13" s="60"/>
    </row>
    <row r="14" spans="1:9">
      <c r="A14" s="15" t="s">
        <v>15</v>
      </c>
      <c r="B14" s="18"/>
      <c r="C14" s="19">
        <f>C5</f>
        <v>5100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7100</v>
      </c>
      <c r="D16" s="20"/>
      <c r="E16" s="60"/>
      <c r="F16" s="74"/>
      <c r="G16" s="74"/>
    </row>
    <row r="17" spans="1:8">
      <c r="B17" s="23"/>
      <c r="C17" s="24"/>
      <c r="D17" s="24"/>
      <c r="F17" s="74"/>
      <c r="G17" s="74"/>
    </row>
    <row r="18" spans="1:8" ht="16.5">
      <c r="A18" s="27" t="s">
        <v>95</v>
      </c>
      <c r="B18" s="7"/>
      <c r="C18" s="72">
        <v>1049</v>
      </c>
      <c r="D18" s="72"/>
      <c r="E18" s="73"/>
      <c r="F18" s="74"/>
      <c r="G18" s="74"/>
    </row>
    <row r="19" spans="1:8">
      <c r="A19" s="15"/>
      <c r="B19" s="6"/>
      <c r="C19" s="29">
        <f>C18*C16</f>
        <v>7447900</v>
      </c>
      <c r="D19" s="74" t="s">
        <v>68</v>
      </c>
      <c r="E19" s="29"/>
      <c r="F19" s="74"/>
      <c r="G19" s="74"/>
    </row>
    <row r="20" spans="1:8">
      <c r="A20" s="15"/>
      <c r="C20" s="30">
        <f>C19*95%</f>
        <v>7075505</v>
      </c>
      <c r="D20" s="74" t="s">
        <v>24</v>
      </c>
      <c r="E20" s="30"/>
      <c r="F20" s="74"/>
      <c r="G20" s="74"/>
      <c r="H20" s="6"/>
    </row>
    <row r="21" spans="1:8">
      <c r="A21" s="15"/>
      <c r="C21" s="30">
        <f>C19*80%</f>
        <v>5958320</v>
      </c>
      <c r="D21" s="74" t="s">
        <v>25</v>
      </c>
      <c r="E21" s="30"/>
      <c r="F21" s="74"/>
      <c r="G21" s="74"/>
    </row>
    <row r="22" spans="1:8">
      <c r="A22" s="15"/>
      <c r="F22" s="74"/>
      <c r="G22" s="74"/>
    </row>
    <row r="23" spans="1:8">
      <c r="A23" s="31" t="s">
        <v>26</v>
      </c>
      <c r="B23" s="32"/>
      <c r="C23" s="33">
        <f>C4*C18</f>
        <v>2098000</v>
      </c>
      <c r="D23" s="33">
        <f>D4*D18</f>
        <v>0</v>
      </c>
    </row>
    <row r="24" spans="1:8">
      <c r="A24" s="15" t="s">
        <v>27</v>
      </c>
    </row>
    <row r="25" spans="1:8">
      <c r="A25" s="34" t="s">
        <v>28</v>
      </c>
      <c r="B25" s="16"/>
      <c r="C25" s="30">
        <f>C19*0.025/12</f>
        <v>15516.458333333334</v>
      </c>
      <c r="D25" s="30"/>
    </row>
    <row r="26" spans="1:8">
      <c r="C26" s="30"/>
      <c r="D26" s="30"/>
    </row>
    <row r="27" spans="1:8">
      <c r="C27" s="30"/>
      <c r="D27" s="29"/>
      <c r="E27" s="74"/>
    </row>
    <row r="28" spans="1:8">
      <c r="C28"/>
      <c r="D28" s="119"/>
      <c r="E28" s="74"/>
    </row>
    <row r="29" spans="1:8">
      <c r="C29"/>
      <c r="D29" s="119"/>
      <c r="E29" s="74"/>
    </row>
    <row r="30" spans="1:8">
      <c r="C30"/>
      <c r="D30" s="53"/>
    </row>
    <row r="31" spans="1:8">
      <c r="C31"/>
      <c r="D31" s="53"/>
      <c r="E31" s="34"/>
    </row>
    <row r="32" spans="1:8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I56"/>
  <sheetViews>
    <sheetView tabSelected="1" topLeftCell="F1" zoomScale="85" zoomScaleNormal="85" workbookViewId="0">
      <selection activeCell="F3" sqref="F3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740</v>
      </c>
      <c r="C2" s="4">
        <f t="shared" ref="C2:C15" si="2">B2*1.2</f>
        <v>888</v>
      </c>
      <c r="D2" s="4">
        <f t="shared" ref="D2:D15" si="3">C2*1.2</f>
        <v>1065.5999999999999</v>
      </c>
      <c r="E2" s="5">
        <f t="shared" ref="E2:E15" si="4">R2</f>
        <v>6000000</v>
      </c>
      <c r="F2" s="115">
        <f t="shared" ref="F2:F15" si="5">ROUND((E2/B2),0)</f>
        <v>8108</v>
      </c>
      <c r="G2" s="115">
        <f t="shared" ref="G2:G15" si="6">ROUND((E2/C2),0)</f>
        <v>6757</v>
      </c>
      <c r="H2" s="115">
        <f t="shared" ref="H2:H15" si="7">ROUND((E2/D2),0)</f>
        <v>5631</v>
      </c>
      <c r="I2" s="115">
        <f t="shared" ref="I2:I15" si="8">T2</f>
        <v>0</v>
      </c>
      <c r="J2" s="115">
        <f t="shared" ref="J2:J15" si="9">U2</f>
        <v>0</v>
      </c>
      <c r="K2" s="116"/>
      <c r="L2" s="116"/>
      <c r="M2" s="116"/>
      <c r="N2" s="116"/>
      <c r="O2" s="71">
        <v>0</v>
      </c>
      <c r="P2" s="71">
        <f t="shared" ref="P2:P11" si="10">O2/1.2</f>
        <v>0</v>
      </c>
      <c r="Q2" s="71">
        <v>740</v>
      </c>
      <c r="R2" s="2">
        <v>6000000</v>
      </c>
      <c r="S2" s="2"/>
      <c r="T2" s="2"/>
      <c r="AA2" s="65"/>
    </row>
    <row r="3" spans="1:35">
      <c r="A3" s="4">
        <f t="shared" ref="A3" si="11">N3</f>
        <v>0</v>
      </c>
      <c r="B3" s="4">
        <f t="shared" ref="B3" si="12">Q3</f>
        <v>675</v>
      </c>
      <c r="C3" s="4">
        <f t="shared" ref="C3" si="13">B3*1.2</f>
        <v>810</v>
      </c>
      <c r="D3" s="4">
        <f t="shared" ref="D3" si="14">C3*1.2</f>
        <v>972</v>
      </c>
      <c r="E3" s="5">
        <f t="shared" ref="E3" si="15">R3</f>
        <v>5530000</v>
      </c>
      <c r="F3" s="115">
        <f t="shared" ref="F3" si="16">ROUND((E3/B3),0)</f>
        <v>8193</v>
      </c>
      <c r="G3" s="115">
        <f t="shared" ref="G3" si="17">ROUND((E3/C3),0)</f>
        <v>6827</v>
      </c>
      <c r="H3" s="115">
        <f t="shared" ref="H3" si="18">ROUND((E3/D3),0)</f>
        <v>5689</v>
      </c>
      <c r="I3" s="115">
        <f t="shared" ref="I3" si="19">T3</f>
        <v>0</v>
      </c>
      <c r="J3" s="115">
        <f t="shared" ref="J3" si="20">U3</f>
        <v>0</v>
      </c>
      <c r="K3" s="116"/>
      <c r="L3" s="116"/>
      <c r="M3" s="116"/>
      <c r="N3" s="116"/>
      <c r="O3" s="71">
        <v>972</v>
      </c>
      <c r="P3" s="71">
        <f t="shared" ref="P3" si="21">O3/1.2</f>
        <v>810</v>
      </c>
      <c r="Q3" s="71">
        <f t="shared" ref="Q3" si="22">P3/1.2</f>
        <v>675</v>
      </c>
      <c r="R3" s="2">
        <v>5530000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904.16666666666674</v>
      </c>
      <c r="C4" s="4">
        <f t="shared" si="2"/>
        <v>1085</v>
      </c>
      <c r="D4" s="4">
        <f t="shared" si="3"/>
        <v>1302</v>
      </c>
      <c r="E4" s="5">
        <f t="shared" si="4"/>
        <v>6050000</v>
      </c>
      <c r="F4" s="115">
        <f t="shared" si="5"/>
        <v>6691</v>
      </c>
      <c r="G4" s="115">
        <f t="shared" si="6"/>
        <v>5576</v>
      </c>
      <c r="H4" s="115">
        <f t="shared" si="7"/>
        <v>4647</v>
      </c>
      <c r="I4" s="115">
        <f t="shared" si="8"/>
        <v>0</v>
      </c>
      <c r="J4" s="115">
        <f t="shared" si="9"/>
        <v>0</v>
      </c>
      <c r="K4" s="116"/>
      <c r="L4" s="116"/>
      <c r="M4" s="116"/>
      <c r="N4" s="116"/>
      <c r="O4" s="71">
        <v>1302</v>
      </c>
      <c r="P4" s="71">
        <f t="shared" si="10"/>
        <v>1085</v>
      </c>
      <c r="Q4" s="71">
        <f t="shared" ref="Q4:Q12" si="23">P4/1.2</f>
        <v>904.16666666666674</v>
      </c>
      <c r="R4" s="2">
        <v>6050000</v>
      </c>
      <c r="S4" s="2"/>
      <c r="T4" s="2"/>
    </row>
    <row r="5" spans="1:35">
      <c r="A5" s="4">
        <f t="shared" si="0"/>
        <v>0</v>
      </c>
      <c r="B5" s="4">
        <f t="shared" si="1"/>
        <v>803.47222222222229</v>
      </c>
      <c r="C5" s="4">
        <f t="shared" si="2"/>
        <v>964.16666666666674</v>
      </c>
      <c r="D5" s="4">
        <f t="shared" si="3"/>
        <v>1157</v>
      </c>
      <c r="E5" s="5">
        <f t="shared" si="4"/>
        <v>5380000</v>
      </c>
      <c r="F5" s="115">
        <f t="shared" si="5"/>
        <v>6696</v>
      </c>
      <c r="G5" s="115">
        <f t="shared" si="6"/>
        <v>5580</v>
      </c>
      <c r="H5" s="115">
        <f t="shared" si="7"/>
        <v>4650</v>
      </c>
      <c r="I5" s="115">
        <f t="shared" si="8"/>
        <v>0</v>
      </c>
      <c r="J5" s="115">
        <f t="shared" si="9"/>
        <v>0</v>
      </c>
      <c r="K5" s="116"/>
      <c r="L5" s="116"/>
      <c r="M5" s="116"/>
      <c r="N5" s="116"/>
      <c r="O5" s="71">
        <v>1157</v>
      </c>
      <c r="P5" s="71">
        <f t="shared" si="10"/>
        <v>964.16666666666674</v>
      </c>
      <c r="Q5" s="71">
        <f t="shared" si="23"/>
        <v>803.47222222222229</v>
      </c>
      <c r="R5" s="2">
        <v>5380000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115" t="e">
        <f t="shared" si="5"/>
        <v>#DIV/0!</v>
      </c>
      <c r="G6" s="115" t="e">
        <f t="shared" si="6"/>
        <v>#DIV/0!</v>
      </c>
      <c r="H6" s="115" t="e">
        <f t="shared" si="7"/>
        <v>#DIV/0!</v>
      </c>
      <c r="I6" s="115">
        <f t="shared" si="8"/>
        <v>0</v>
      </c>
      <c r="J6" s="115">
        <f t="shared" si="9"/>
        <v>0</v>
      </c>
      <c r="K6" s="116"/>
      <c r="L6" s="116"/>
      <c r="M6" s="116"/>
      <c r="N6" s="116"/>
      <c r="O6" s="71">
        <v>0</v>
      </c>
      <c r="P6" s="71">
        <v>0</v>
      </c>
      <c r="Q6" s="71"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O7" s="71">
        <v>0</v>
      </c>
      <c r="P7" s="71">
        <f t="shared" si="10"/>
        <v>0</v>
      </c>
      <c r="Q7" s="71">
        <f t="shared" si="23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O8" s="71">
        <v>0</v>
      </c>
      <c r="P8" s="71">
        <f t="shared" si="10"/>
        <v>0</v>
      </c>
      <c r="Q8" s="71">
        <f t="shared" si="23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O9" s="71">
        <v>0</v>
      </c>
      <c r="P9" s="71">
        <f t="shared" si="10"/>
        <v>0</v>
      </c>
      <c r="Q9" s="71">
        <f t="shared" si="23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 s="71">
        <v>0</v>
      </c>
      <c r="P10" s="71">
        <f t="shared" si="10"/>
        <v>0</v>
      </c>
      <c r="Q10" s="71">
        <f t="shared" si="23"/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 s="71">
        <v>0</v>
      </c>
      <c r="P11" s="71">
        <f t="shared" si="10"/>
        <v>0</v>
      </c>
      <c r="Q11" s="71">
        <f t="shared" si="23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O12" s="71">
        <v>0</v>
      </c>
      <c r="P12" s="71">
        <f>O12/1.2</f>
        <v>0</v>
      </c>
      <c r="Q12" s="71">
        <f t="shared" si="23"/>
        <v>0</v>
      </c>
      <c r="R12" s="2">
        <v>0</v>
      </c>
      <c r="S12" s="2"/>
      <c r="V12" s="68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O13">
        <v>0</v>
      </c>
      <c r="P13">
        <f t="shared" ref="P13" si="24">O13/1.2</f>
        <v>0</v>
      </c>
      <c r="Q13">
        <f t="shared" ref="Q13" si="25">P13/1.2</f>
        <v>0</v>
      </c>
      <c r="R13" s="2">
        <v>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O14">
        <v>0</v>
      </c>
      <c r="P14">
        <f t="shared" ref="P14:P15" si="26">O14/1.2</f>
        <v>0</v>
      </c>
      <c r="Q14">
        <f t="shared" ref="Q14:Q15" si="27">P14/1.2</f>
        <v>0</v>
      </c>
      <c r="R14" s="2">
        <v>0</v>
      </c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O15">
        <v>0</v>
      </c>
      <c r="P15">
        <f t="shared" si="26"/>
        <v>0</v>
      </c>
      <c r="Q15">
        <f t="shared" si="27"/>
        <v>0</v>
      </c>
      <c r="R15" s="2">
        <v>0</v>
      </c>
      <c r="S15" s="2"/>
    </row>
    <row r="16" spans="1:35">
      <c r="A16" s="4">
        <f t="shared" ref="A16:A19" si="28">N16</f>
        <v>0</v>
      </c>
      <c r="B16" s="4">
        <f t="shared" ref="B16:B19" si="29">Q16</f>
        <v>0</v>
      </c>
      <c r="C16" s="4">
        <f t="shared" ref="C16:C19" si="30">B16*1.2</f>
        <v>0</v>
      </c>
      <c r="D16" s="4">
        <f t="shared" ref="D16:D19" si="31">C16*1.2</f>
        <v>0</v>
      </c>
      <c r="E16" s="5">
        <f t="shared" ref="E16:E19" si="32">R16</f>
        <v>0</v>
      </c>
      <c r="F16" s="4" t="e">
        <f t="shared" ref="F16:F19" si="33">ROUND((E16/B16),0)</f>
        <v>#DIV/0!</v>
      </c>
      <c r="G16" s="4" t="e">
        <f t="shared" ref="G16:G19" si="34">ROUND((E16/C16),0)</f>
        <v>#DIV/0!</v>
      </c>
      <c r="H16" s="4" t="e">
        <f t="shared" ref="H16:H19" si="35">ROUND((E16/D16),0)</f>
        <v>#DIV/0!</v>
      </c>
      <c r="I16" s="4">
        <f t="shared" ref="I16:J19" si="36">T16</f>
        <v>0</v>
      </c>
      <c r="J16" s="4">
        <f t="shared" si="36"/>
        <v>0</v>
      </c>
      <c r="O16">
        <v>0</v>
      </c>
      <c r="P16">
        <f t="shared" ref="P16:P17" si="37">O16/1.2</f>
        <v>0</v>
      </c>
      <c r="Q16">
        <f t="shared" ref="Q16:Q18" si="38">P16/1.2</f>
        <v>0</v>
      </c>
      <c r="R16" s="2">
        <v>0</v>
      </c>
      <c r="S16" s="2"/>
    </row>
    <row r="17" spans="1:19">
      <c r="A17" s="4">
        <f t="shared" si="28"/>
        <v>0</v>
      </c>
      <c r="B17" s="4">
        <f t="shared" si="29"/>
        <v>0</v>
      </c>
      <c r="C17" s="4">
        <f t="shared" si="30"/>
        <v>0</v>
      </c>
      <c r="D17" s="4">
        <f t="shared" si="31"/>
        <v>0</v>
      </c>
      <c r="E17" s="5">
        <f t="shared" si="32"/>
        <v>0</v>
      </c>
      <c r="F17" s="4" t="e">
        <f t="shared" si="33"/>
        <v>#DIV/0!</v>
      </c>
      <c r="G17" s="4" t="e">
        <f t="shared" si="34"/>
        <v>#DIV/0!</v>
      </c>
      <c r="H17" s="4" t="e">
        <f t="shared" si="35"/>
        <v>#DIV/0!</v>
      </c>
      <c r="I17" s="4">
        <f t="shared" si="36"/>
        <v>0</v>
      </c>
      <c r="J17" s="4">
        <f t="shared" si="36"/>
        <v>0</v>
      </c>
      <c r="O17">
        <v>0</v>
      </c>
      <c r="P17">
        <f t="shared" si="37"/>
        <v>0</v>
      </c>
      <c r="Q17">
        <f t="shared" si="38"/>
        <v>0</v>
      </c>
      <c r="R17" s="2">
        <v>0</v>
      </c>
      <c r="S17" s="2"/>
    </row>
    <row r="18" spans="1:19">
      <c r="A18" s="4">
        <f t="shared" si="28"/>
        <v>0</v>
      </c>
      <c r="B18" s="4">
        <f t="shared" si="29"/>
        <v>0</v>
      </c>
      <c r="C18" s="4">
        <f t="shared" si="30"/>
        <v>0</v>
      </c>
      <c r="D18" s="4">
        <f t="shared" si="31"/>
        <v>0</v>
      </c>
      <c r="E18" s="5">
        <f t="shared" si="32"/>
        <v>0</v>
      </c>
      <c r="F18" s="4" t="e">
        <f t="shared" si="33"/>
        <v>#DIV/0!</v>
      </c>
      <c r="G18" s="4" t="e">
        <f t="shared" si="34"/>
        <v>#DIV/0!</v>
      </c>
      <c r="H18" s="4" t="e">
        <f t="shared" si="35"/>
        <v>#DIV/0!</v>
      </c>
      <c r="I18" s="4">
        <f t="shared" si="36"/>
        <v>0</v>
      </c>
      <c r="J18" s="4">
        <f t="shared" si="36"/>
        <v>0</v>
      </c>
      <c r="O18">
        <v>0</v>
      </c>
      <c r="P18">
        <f>O18/1.2</f>
        <v>0</v>
      </c>
      <c r="Q18">
        <f t="shared" si="38"/>
        <v>0</v>
      </c>
      <c r="R18" s="2">
        <v>0</v>
      </c>
      <c r="S18" s="2"/>
    </row>
    <row r="19" spans="1:19">
      <c r="A19" s="4">
        <f t="shared" si="28"/>
        <v>0</v>
      </c>
      <c r="B19" s="4">
        <f t="shared" si="29"/>
        <v>0</v>
      </c>
      <c r="C19" s="4">
        <f t="shared" si="30"/>
        <v>0</v>
      </c>
      <c r="D19" s="4">
        <f t="shared" si="31"/>
        <v>0</v>
      </c>
      <c r="E19" s="5">
        <f t="shared" si="32"/>
        <v>0</v>
      </c>
      <c r="F19" s="4" t="e">
        <f t="shared" si="33"/>
        <v>#DIV/0!</v>
      </c>
      <c r="G19" s="4" t="e">
        <f t="shared" si="34"/>
        <v>#DIV/0!</v>
      </c>
      <c r="H19" s="4" t="e">
        <f t="shared" si="35"/>
        <v>#DIV/0!</v>
      </c>
      <c r="I19" s="4">
        <f t="shared" si="36"/>
        <v>0</v>
      </c>
      <c r="J19" s="4">
        <f t="shared" si="36"/>
        <v>0</v>
      </c>
      <c r="O19" s="71">
        <v>0</v>
      </c>
      <c r="P19" s="71">
        <f>O19/1.2</f>
        <v>0</v>
      </c>
      <c r="Q19" s="71">
        <f t="shared" ref="Q19" si="39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3:A34"/>
  <sheetViews>
    <sheetView workbookViewId="0"/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4" sqref="H4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L20" sqref="L20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zoomScale="85" zoomScaleNormal="85" workbookViewId="0">
      <selection activeCell="N17" sqref="N17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 Measurment</vt:lpstr>
      <vt:lpstr>Calculation</vt:lpstr>
      <vt:lpstr>20-20</vt:lpstr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2023-11-18T10:44:17Z</dcterms:modified>
</cp:coreProperties>
</file>