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PANDURANG BALA PATKAR - Cosmos\"/>
    </mc:Choice>
  </mc:AlternateContent>
  <xr:revisionPtr revIDLastSave="0" documentId="13_ncr:1_{0F459155-F786-4B8D-939C-3F71F02B8CD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6" i="4" l="1"/>
  <c r="V40" i="4"/>
  <c r="Q3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H16" i="4" s="1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Q13" i="4"/>
  <c r="B13" i="4" s="1"/>
  <c r="C13" i="4" s="1"/>
  <c r="D13" i="4" s="1"/>
  <c r="J13" i="4"/>
  <c r="I13" i="4"/>
  <c r="E13" i="4"/>
  <c r="H13" i="4" s="1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B3" i="4"/>
  <c r="C3" i="4" s="1"/>
  <c r="D3" i="4" s="1"/>
  <c r="J3" i="4"/>
  <c r="I3" i="4"/>
  <c r="E3" i="4"/>
  <c r="A3" i="4"/>
  <c r="H7" i="4" l="1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<sst xmlns="http://schemas.openxmlformats.org/spreadsheetml/2006/main" count="45" uniqueCount="39">
  <si>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</si>
  <si>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</si>
  <si>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</si>
  <si>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</si>
  <si>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</si>
  <si>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</si>
  <si>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</si>
  <si>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</si>
  <si>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</si>
  <si>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</si>
  <si>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</si>
  <si>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</si>
  <si>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</si>
  <si>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</si>
  <si>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</si>
  <si>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</si>
  <si>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</si>
  <si>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</si>
  <si>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</si>
  <si>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</si>
  <si>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</si>
  <si>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</si>
  <si>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</si>
  <si>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</si>
  <si>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</si>
  <si>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</si>
  <si>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</si>
  <si>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</si>
  <si>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</si>
  <si>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</si>
  <si>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</si>
  <si>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</si>
  <si>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</si>
  <si>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</si>
  <si>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</si>
  <si>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</si>
  <si>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</si>
  <si>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</si>
  <si>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Bandra (West) Branch )  - PANDURANG BALA PATKAR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</si>
</sst>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7" fillId="0" borderId="0" xfId="0" applyFont="1" applyAlignment="1">
      <alignment horizontal="center" vertical="center"/>
    </xf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2" fillId="0" borderId="0" xfId="0" applyFont="1" applyAlignment="1">
      <alignment horizont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48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3DA33-C36C-4246-8636-EADD85CD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31046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79A13-ED64-4577-862F-E553D7C5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70944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564521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228649-D480-4A05-9CB7-10C01E2C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42921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1E615-77B5-4F39-A40B-D1A47C9C0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478784</xdr:colOff>
      <xdr:row>32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22C74-7264-4A79-B4F7-8FC491AF0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57184" cy="6249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zoomScaleNormal="100" workbookViewId="0">
      <selection activeCell="P16" sqref="P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50" customFormat="1" x14ac:dyDescent="0.25">
      <c r="A3" s="47">
        <f t="shared" ref="A3:A11" si="0">N3</f>
        <v>0</v>
      </c>
      <c r="B3" s="47">
        <f t="shared" ref="B3:B11" si="1">Q3</f>
        <v>340</v>
      </c>
      <c r="C3" s="47">
        <f>B3*1.2</f>
        <v>408</v>
      </c>
      <c r="D3" s="47">
        <f t="shared" ref="D3:D11" si="2">C3*1.2</f>
        <v>489.59999999999997</v>
      </c>
      <c r="E3" s="49">
        <f t="shared" ref="E3:E11" si="3">R3</f>
        <v>4750000</v>
      </c>
      <c r="F3" s="47">
        <f t="shared" ref="F3:F11" si="4">ROUND((E3/B3),0)</f>
        <v>13971</v>
      </c>
      <c r="G3" s="47">
        <f t="shared" ref="G3:G11" si="5">ROUND((E3/C3),0)</f>
        <v>11642</v>
      </c>
      <c r="H3" s="47">
        <f t="shared" ref="H3:H11" si="6">ROUND((E3/D3),0)</f>
        <v>9702</v>
      </c>
      <c r="I3" s="47" t="e">
        <f>#REF!</f>
        <v>#REF!</v>
      </c>
      <c r="J3" s="47">
        <f t="shared" ref="J3:J11" si="7">S3</f>
        <v>0</v>
      </c>
      <c r="O3" s="50">
        <v>0</v>
      </c>
      <c r="P3" s="50">
        <v>408</v>
      </c>
      <c r="Q3" s="50">
        <f t="shared" ref="P3:Q11" si="8">P3/1.2</f>
        <v>340</v>
      </c>
      <c r="R3" s="51">
        <v>4750000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47" t="e">
        <f t="shared" ref="F6:F8" si="15">ROUND((E6/B6),0)</f>
        <v>#DIV/0!</v>
      </c>
      <c r="G6" s="47" t="e">
        <f t="shared" ref="G6:G8" si="16">ROUND((E6/C6),0)</f>
        <v>#DIV/0!</v>
      </c>
      <c r="H6" s="9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47" t="e">
        <f t="shared" si="15"/>
        <v>#DIV/0!</v>
      </c>
      <c r="G7" s="47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47" t="e">
        <f t="shared" si="4"/>
        <v>#DIV/0!</v>
      </c>
      <c r="G9" s="47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47" t="e">
        <f t="shared" si="4"/>
        <v>#DIV/0!</v>
      </c>
      <c r="G10" s="47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48" t="s">
        <v>37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20" ht="14.25" customHeight="1" x14ac:dyDescent="0.25">
      <c r="A13" s="4">
        <f t="shared" ref="A13:A25" si="21">N13</f>
        <v>0</v>
      </c>
      <c r="B13" s="4">
        <f t="shared" ref="B13:B25" si="22">Q13</f>
        <v>437.5</v>
      </c>
      <c r="C13" s="4">
        <f>B13*1.2</f>
        <v>525</v>
      </c>
      <c r="D13" s="4">
        <f t="shared" ref="D13:D25" si="23">C13*1.2</f>
        <v>630</v>
      </c>
      <c r="E13" s="5">
        <f t="shared" ref="E13:E25" si="24">R13</f>
        <v>5200000</v>
      </c>
      <c r="F13" s="9">
        <f t="shared" ref="F13:F25" si="25">ROUND((E13/B13),0)</f>
        <v>11886</v>
      </c>
      <c r="G13" s="9">
        <f t="shared" ref="G13:G25" si="26">ROUND((E13/C13),0)</f>
        <v>9905</v>
      </c>
      <c r="H13" s="9">
        <f t="shared" ref="H13:H25" si="27">ROUND((E13/D13),0)</f>
        <v>8254</v>
      </c>
      <c r="I13" s="4" t="e">
        <f>#REF!</f>
        <v>#REF!</v>
      </c>
      <c r="J13" s="4">
        <f t="shared" ref="J13:J25" si="28">S13</f>
        <v>0</v>
      </c>
      <c r="O13">
        <v>0</v>
      </c>
      <c r="P13">
        <v>525</v>
      </c>
      <c r="Q13">
        <f t="shared" ref="P13:Q25" si="29">P13/1.2</f>
        <v>437.5</v>
      </c>
      <c r="R13" s="2">
        <v>5200000</v>
      </c>
    </row>
    <row r="14" spans="1:20" s="50" customFormat="1" ht="14.25" customHeight="1" x14ac:dyDescent="0.25">
      <c r="A14" s="47">
        <f t="shared" si="21"/>
        <v>0</v>
      </c>
      <c r="B14" s="47">
        <f t="shared" si="22"/>
        <v>456</v>
      </c>
      <c r="C14" s="47">
        <f t="shared" ref="C14:C25" si="30">B14*1.2</f>
        <v>547.19999999999993</v>
      </c>
      <c r="D14" s="47">
        <f t="shared" si="23"/>
        <v>656.63999999999987</v>
      </c>
      <c r="E14" s="49">
        <f t="shared" si="24"/>
        <v>6242000</v>
      </c>
      <c r="F14" s="47">
        <f t="shared" si="25"/>
        <v>13689</v>
      </c>
      <c r="G14" s="47">
        <f t="shared" si="26"/>
        <v>11407</v>
      </c>
      <c r="H14" s="47">
        <f t="shared" si="27"/>
        <v>9506</v>
      </c>
      <c r="I14" s="47" t="e">
        <f>#REF!</f>
        <v>#REF!</v>
      </c>
      <c r="J14" s="47">
        <f t="shared" si="28"/>
        <v>0</v>
      </c>
      <c r="O14" s="50">
        <v>0</v>
      </c>
      <c r="P14" s="50">
        <f t="shared" si="29"/>
        <v>0</v>
      </c>
      <c r="Q14" s="50">
        <v>456</v>
      </c>
      <c r="R14" s="51">
        <v>6242000</v>
      </c>
    </row>
    <row r="15" spans="1:20" s="7" customFormat="1" ht="14.25" customHeight="1" x14ac:dyDescent="0.25">
      <c r="A15" s="53">
        <f t="shared" si="21"/>
        <v>0</v>
      </c>
      <c r="B15" s="53">
        <f t="shared" si="22"/>
        <v>475</v>
      </c>
      <c r="C15" s="53">
        <f t="shared" si="30"/>
        <v>570</v>
      </c>
      <c r="D15" s="53">
        <f t="shared" si="23"/>
        <v>684</v>
      </c>
      <c r="E15" s="54">
        <f t="shared" si="24"/>
        <v>7500000</v>
      </c>
      <c r="F15" s="53">
        <f t="shared" si="25"/>
        <v>15789</v>
      </c>
      <c r="G15" s="53">
        <f t="shared" si="26"/>
        <v>13158</v>
      </c>
      <c r="H15" s="53">
        <f t="shared" si="27"/>
        <v>10965</v>
      </c>
      <c r="I15" s="53" t="e">
        <f>#REF!</f>
        <v>#REF!</v>
      </c>
      <c r="J15" s="53">
        <f t="shared" si="28"/>
        <v>0</v>
      </c>
      <c r="O15" s="7">
        <v>0</v>
      </c>
      <c r="P15" s="7">
        <f t="shared" si="29"/>
        <v>0</v>
      </c>
      <c r="Q15" s="7">
        <v>475</v>
      </c>
      <c r="R15" s="55">
        <v>7500000</v>
      </c>
    </row>
    <row r="16" spans="1:20" s="50" customFormat="1" ht="14.25" customHeight="1" x14ac:dyDescent="0.25">
      <c r="A16" s="47">
        <f t="shared" si="21"/>
        <v>0</v>
      </c>
      <c r="B16" s="47">
        <f t="shared" si="22"/>
        <v>400</v>
      </c>
      <c r="C16" s="47">
        <f t="shared" si="30"/>
        <v>480</v>
      </c>
      <c r="D16" s="47">
        <f t="shared" si="23"/>
        <v>576</v>
      </c>
      <c r="E16" s="49">
        <f t="shared" si="24"/>
        <v>6500000</v>
      </c>
      <c r="F16" s="47">
        <f t="shared" si="25"/>
        <v>16250</v>
      </c>
      <c r="G16" s="47">
        <f t="shared" si="26"/>
        <v>13542</v>
      </c>
      <c r="H16" s="47">
        <f t="shared" si="27"/>
        <v>11285</v>
      </c>
      <c r="I16" s="47" t="e">
        <f>#REF!</f>
        <v>#REF!</v>
      </c>
      <c r="J16" s="47">
        <f t="shared" si="28"/>
        <v>0</v>
      </c>
      <c r="O16" s="50">
        <v>0</v>
      </c>
      <c r="P16" s="50">
        <f t="shared" si="29"/>
        <v>0</v>
      </c>
      <c r="Q16" s="50">
        <v>400</v>
      </c>
      <c r="R16" s="51">
        <v>6500000</v>
      </c>
    </row>
    <row r="17" spans="1:25" ht="14.25" customHeight="1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47" t="e">
        <f t="shared" si="25"/>
        <v>#DIV/0!</v>
      </c>
      <c r="G17" s="47" t="e">
        <f t="shared" si="26"/>
        <v>#DIV/0!</v>
      </c>
      <c r="H17" s="9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7" t="e">
        <f t="shared" si="25"/>
        <v>#DIV/0!</v>
      </c>
      <c r="G19" s="47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5">
        <f t="shared" si="24"/>
        <v>0</v>
      </c>
      <c r="F20" s="9" t="e">
        <f t="shared" si="25"/>
        <v>#DIV/0!</v>
      </c>
      <c r="G20" s="9" t="e">
        <f t="shared" si="26"/>
        <v>#DIV/0!</v>
      </c>
      <c r="H20" s="9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5">
        <f t="shared" si="24"/>
        <v>0</v>
      </c>
      <c r="F21" s="9" t="e">
        <f t="shared" si="25"/>
        <v>#DIV/0!</v>
      </c>
      <c r="G21" s="9" t="e">
        <f t="shared" si="26"/>
        <v>#DIV/0!</v>
      </c>
      <c r="H21" s="9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5">
        <f t="shared" si="24"/>
        <v>0</v>
      </c>
      <c r="F22" s="47" t="e">
        <f t="shared" si="25"/>
        <v>#DIV/0!</v>
      </c>
      <c r="G22" s="47" t="e">
        <f t="shared" si="26"/>
        <v>#DIV/0!</v>
      </c>
      <c r="H22" s="9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2023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2003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20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-40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8">
        <f>408*2500</f>
        <v>1020000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J38" s="1"/>
      <c r="K38" s="1"/>
      <c r="L38" s="1"/>
      <c r="M38" s="1"/>
      <c r="N38" s="1"/>
      <c r="O38" s="1"/>
      <c r="P38" s="52" t="s">
        <v>38</v>
      </c>
      <c r="Q38" s="52"/>
      <c r="R38" s="52"/>
      <c r="S38" s="52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V39*20/60</f>
        <v>30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0.3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306000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30</v>
      </c>
      <c r="V43" s="41">
        <v>408</v>
      </c>
      <c r="W43" s="33" t="s">
        <v>16</v>
      </c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13000</v>
      </c>
      <c r="W44" s="33"/>
      <c r="X44" s="18"/>
      <c r="Y44" s="7"/>
    </row>
    <row r="45" spans="7:25" ht="16.5" x14ac:dyDescent="0.3">
      <c r="S45" s="10"/>
      <c r="T45" s="10"/>
      <c r="U45" s="37" t="s">
        <v>31</v>
      </c>
      <c r="V45" s="38">
        <f>V44*V43</f>
        <v>5304000</v>
      </c>
      <c r="W45" s="33"/>
      <c r="X45" s="26"/>
      <c r="Y45" s="7"/>
    </row>
    <row r="46" spans="7:25" ht="16.5" x14ac:dyDescent="0.3">
      <c r="S46" s="10"/>
      <c r="T46" s="10"/>
      <c r="U46" s="42" t="s">
        <v>32</v>
      </c>
      <c r="V46" s="43">
        <f>V45-V42</f>
        <v>4998000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33</v>
      </c>
      <c r="V47" s="43">
        <f>V46*0.9</f>
        <v>4498200</v>
      </c>
      <c r="W47" s="33"/>
      <c r="X47" s="28"/>
      <c r="Y47" s="7"/>
    </row>
    <row r="48" spans="7:25" ht="16.5" x14ac:dyDescent="0.3">
      <c r="S48" s="11"/>
      <c r="T48" s="10"/>
      <c r="U48" s="42" t="s">
        <v>34</v>
      </c>
      <c r="V48" s="45">
        <f>V46*0.8</f>
        <v>3998400</v>
      </c>
      <c r="W48" s="33"/>
      <c r="X48" s="29"/>
      <c r="Y48" s="7"/>
    </row>
    <row r="49" spans="15:25" ht="16.5" x14ac:dyDescent="0.3">
      <c r="S49" s="10"/>
      <c r="T49" s="10"/>
      <c r="U49" s="42" t="s">
        <v>35</v>
      </c>
      <c r="V49" s="46">
        <f>V46*0.025/12</f>
        <v>10412.5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2023-11-18T09:43:07Z</dcterms:modified>
</cp:coreProperties>
</file>