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BBD1893-A9FB-4E51-A276-ECFEE6BF7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A32" i="1"/>
  <c r="B38" i="1"/>
  <c r="B22" i="1"/>
  <c r="F5" i="1"/>
  <c r="G5" i="1"/>
  <c r="J33" i="1"/>
  <c r="I31" i="1"/>
  <c r="J31" i="1"/>
  <c r="J30" i="1"/>
  <c r="J4" i="1"/>
  <c r="D42" i="1" l="1"/>
  <c r="J29" i="1"/>
  <c r="J34" i="1" l="1"/>
  <c r="J32" i="1" l="1"/>
  <c r="G41" i="1"/>
  <c r="H41" i="1" s="1"/>
  <c r="G40" i="1"/>
  <c r="H40" i="1" s="1"/>
  <c r="D41" i="1"/>
  <c r="D40" i="1"/>
  <c r="G39" i="1"/>
  <c r="G38" i="1"/>
  <c r="G37" i="1"/>
  <c r="J5" i="1" l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39" i="1"/>
  <c r="H38" i="1" l="1"/>
  <c r="H37" i="1"/>
  <c r="D38" i="1"/>
  <c r="I34" i="1" l="1"/>
  <c r="I33" i="1"/>
  <c r="I35" i="1"/>
  <c r="D39" i="1" l="1"/>
  <c r="I29" i="1"/>
  <c r="D37" i="1" l="1"/>
  <c r="I30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3" i="1" s="1"/>
  <c r="B21" i="1" l="1"/>
  <c r="B20" i="1"/>
  <c r="B19" i="1"/>
  <c r="B18" i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<sst xmlns="http://schemas.openxmlformats.org/spreadsheetml/2006/main" count="34" uniqueCount="30">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</sst>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106576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CBBAA5-CEA5-483F-A7B2-EF12C2F17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8176" cy="8735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47</xdr:row>
      <xdr:rowOff>86987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8F785-ABD9-4C82-AFA4-3F3277EF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9040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145107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78DA4-9E98-4387-9E2A-88A0619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4707" cy="895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47</xdr:row>
      <xdr:rowOff>106039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7EB4-8D76-46B5-9C4B-E4D4FFE0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90595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592504</xdr:colOff>
      <xdr:row>44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9FB977-2262-4395-B0DE-894E1DC9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3704" cy="8564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315050</xdr:colOff>
      <xdr:row>35</xdr:row>
      <xdr:rowOff>181931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0226F-3D0D-4C54-A06A-330DA8A8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91850" cy="68494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27</xdr:col>
      <xdr:colOff>182362</xdr:colOff>
      <xdr:row>38</xdr:row>
      <xdr:rowOff>124826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3E46B1-ACEB-46E6-91D7-28E8A27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9935962" cy="71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I13" sqref="I13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21000</v>
      </c>
      <c r="C3" s="37"/>
      <c r="D3" s="34"/>
      <c r="E3" s="10"/>
      <c r="F3" s="5">
        <v>2013</v>
      </c>
      <c r="G3" s="7">
        <v>2023</v>
      </c>
      <c r="H3" s="8">
        <f>G3-F3</f>
        <v>10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3000</v>
      </c>
      <c r="C4" s="37"/>
      <c r="D4" s="34"/>
      <c r="E4" s="10"/>
      <c r="F4" s="9" t="s">
        <v>24</v>
      </c>
      <c r="G4" t="s">
        <v>27</v>
      </c>
      <c r="H4" s="8"/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18000</v>
      </c>
      <c r="C5" s="37"/>
      <c r="D5" s="34"/>
      <c r="E5" s="16"/>
      <c r="F5" s="16">
        <f>G5*1.2</f>
        <v>367.09545599999996</v>
      </c>
      <c r="G5" s="7">
        <f>28.42*10.764</f>
        <v>305.91287999999997</v>
      </c>
      <c r="H5" s="22"/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3000</v>
      </c>
      <c r="C6" s="37"/>
      <c r="D6" s="34"/>
      <c r="E6" s="34"/>
      <c r="F6" s="34"/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10</v>
      </c>
      <c r="C7" s="28"/>
      <c r="D7" s="43"/>
      <c r="E7" s="47"/>
      <c r="F7" s="34"/>
      <c r="G7" s="20"/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50</v>
      </c>
      <c r="C8" s="28"/>
      <c r="D8" s="44"/>
      <c r="E8" s="48"/>
      <c r="F8" s="34"/>
      <c r="G8" s="21"/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/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15</v>
      </c>
      <c r="C10" s="28"/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0.15</v>
      </c>
      <c r="C11" s="38"/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450</v>
      </c>
      <c r="C12" s="37"/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2550</v>
      </c>
      <c r="C13" s="37"/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18000</v>
      </c>
      <c r="C14" s="37"/>
      <c r="D14" s="34"/>
      <c r="E14" s="10"/>
      <c r="F14" s="12" t="s">
        <v>28</v>
      </c>
      <c r="G14" t="s">
        <v>29</v>
      </c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20550</v>
      </c>
      <c r="C15" s="37"/>
      <c r="D15" s="34"/>
      <c r="E15" s="10"/>
      <c r="F15" s="12"/>
      <c r="G15" s="23"/>
      <c r="H15" s="21"/>
      <c r="I15" s="12"/>
      <c r="J15" s="21"/>
      <c r="K15" s="12"/>
      <c r="L15" s="12"/>
      <c r="M15" s="11"/>
      <c r="N15" s="8"/>
      <c r="O15" s="6"/>
    </row>
    <row r="16" spans="1:15" ht="16.5" x14ac:dyDescent="0.3">
      <c r="A16" s="26" t="s">
        <v>23</v>
      </c>
      <c r="B16" s="29">
        <v>306</v>
      </c>
      <c r="C16" s="29"/>
      <c r="D16" s="30"/>
      <c r="E16" s="10"/>
      <c r="F16" s="21"/>
      <c r="G16" s="24"/>
      <c r="H16" s="20"/>
      <c r="I16" s="10"/>
      <c r="N16" s="52"/>
      <c r="O16" s="6"/>
    </row>
    <row r="17" spans="1:15" ht="16.5" x14ac:dyDescent="0.3">
      <c r="A17" s="26" t="s">
        <v>11</v>
      </c>
      <c r="B17" s="31">
        <f>B15*B16</f>
        <v>6288300</v>
      </c>
      <c r="C17" s="31"/>
      <c r="D17" s="32"/>
      <c r="E17" s="10"/>
      <c r="F17" s="21"/>
      <c r="G17" s="21"/>
      <c r="H17" s="20"/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5659470</v>
      </c>
      <c r="C18" s="31"/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5030640</v>
      </c>
      <c r="C19" s="31"/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25</v>
      </c>
      <c r="B20" s="31">
        <f>B17*0.85</f>
        <v>5345055</v>
      </c>
      <c r="C20" s="31"/>
      <c r="D20" s="32"/>
      <c r="E20" s="10"/>
      <c r="F20" s="21"/>
      <c r="G20" s="21"/>
      <c r="H20" s="20"/>
      <c r="I20" s="10"/>
      <c r="N20" s="20"/>
      <c r="O20" s="10"/>
    </row>
    <row r="21" spans="1:15" ht="16.5" x14ac:dyDescent="0.3">
      <c r="A21" s="26" t="s">
        <v>26</v>
      </c>
      <c r="B21" s="31">
        <f>B17*0.7</f>
        <v>4401810</v>
      </c>
      <c r="C21" s="31"/>
      <c r="D21" s="32"/>
      <c r="E21" s="10"/>
      <c r="F21" s="21"/>
      <c r="G21" s="21"/>
      <c r="H21" s="20"/>
      <c r="I21" s="10"/>
      <c r="N21" s="20"/>
      <c r="O21" s="10"/>
    </row>
    <row r="22" spans="1:15" ht="16.5" x14ac:dyDescent="0.3">
      <c r="A22" s="26" t="s">
        <v>12</v>
      </c>
      <c r="B22" s="33">
        <f>B4*367</f>
        <v>1101000</v>
      </c>
      <c r="C22" s="33"/>
      <c r="D22" s="34"/>
      <c r="E22" s="10"/>
      <c r="F22" s="10"/>
      <c r="G22" s="10"/>
    </row>
    <row r="23" spans="1:15" ht="16.5" x14ac:dyDescent="0.3">
      <c r="A23" s="28" t="s">
        <v>16</v>
      </c>
      <c r="B23" s="41">
        <f>B17*0.025/12</f>
        <v>13100.625</v>
      </c>
      <c r="C23" s="33"/>
      <c r="D23" s="33"/>
      <c r="E23" s="10"/>
    </row>
    <row r="24" spans="1:15" x14ac:dyDescent="0.25">
      <c r="B24" s="18"/>
      <c r="C24" s="18"/>
      <c r="F24" s="10"/>
    </row>
    <row r="25" spans="1:15" x14ac:dyDescent="0.25">
      <c r="B25" s="18"/>
      <c r="C25" s="18"/>
    </row>
    <row r="27" spans="1:15" x14ac:dyDescent="0.25">
      <c r="D27" t="s">
        <v>14</v>
      </c>
    </row>
    <row r="28" spans="1:15" x14ac:dyDescent="0.25">
      <c r="B28" s="55" t="s">
        <v>20</v>
      </c>
      <c r="C28" s="55" t="s">
        <v>15</v>
      </c>
      <c r="D28" s="56" t="s">
        <v>21</v>
      </c>
      <c r="E28" s="56"/>
      <c r="F28" s="56" t="s">
        <v>11</v>
      </c>
      <c r="G28" s="56" t="s">
        <v>17</v>
      </c>
      <c r="H28" s="56" t="s">
        <v>18</v>
      </c>
      <c r="I28" s="56" t="s">
        <v>19</v>
      </c>
      <c r="J28" s="56"/>
    </row>
    <row r="29" spans="1:15" ht="17.25" x14ac:dyDescent="0.3">
      <c r="B29" s="55"/>
      <c r="C29" s="55">
        <v>225</v>
      </c>
      <c r="D29" s="56"/>
      <c r="E29" s="56"/>
      <c r="F29" s="56">
        <v>5800000</v>
      </c>
      <c r="G29" s="16">
        <f t="shared" ref="G29:G35" si="0">F29/C29</f>
        <v>25777.777777777777</v>
      </c>
      <c r="H29" s="16" t="e">
        <f>F29/D29</f>
        <v>#DIV/0!</v>
      </c>
      <c r="I29" s="16" t="e">
        <f t="shared" ref="I29:I35" si="1">F29/B29</f>
        <v>#DIV/0!</v>
      </c>
      <c r="J29" s="56">
        <f>B29/C29</f>
        <v>0</v>
      </c>
      <c r="K29" s="25"/>
    </row>
    <row r="30" spans="1:15" ht="17.25" x14ac:dyDescent="0.3">
      <c r="B30" s="55"/>
      <c r="C30" s="55">
        <v>307</v>
      </c>
      <c r="D30" s="56"/>
      <c r="E30" s="56"/>
      <c r="F30" s="56">
        <v>6300000</v>
      </c>
      <c r="G30" s="16">
        <f t="shared" si="0"/>
        <v>20521.172638436481</v>
      </c>
      <c r="H30" s="16" t="e">
        <f>F30/D30</f>
        <v>#DIV/0!</v>
      </c>
      <c r="I30" s="16" t="e">
        <f t="shared" si="1"/>
        <v>#DIV/0!</v>
      </c>
      <c r="J30" s="56">
        <f>B30/C30</f>
        <v>0</v>
      </c>
      <c r="K30" s="25"/>
    </row>
    <row r="31" spans="1:15" x14ac:dyDescent="0.25">
      <c r="B31" s="55"/>
      <c r="C31" s="55">
        <v>305</v>
      </c>
      <c r="D31" s="56"/>
      <c r="E31" s="56"/>
      <c r="F31" s="16">
        <v>7000000</v>
      </c>
      <c r="G31" s="16">
        <f t="shared" si="0"/>
        <v>22950.819672131147</v>
      </c>
      <c r="H31" s="16" t="e">
        <f t="shared" ref="H31:H35" si="2">F31/D31</f>
        <v>#DIV/0!</v>
      </c>
      <c r="I31" s="16" t="e">
        <f>F31/B31</f>
        <v>#DIV/0!</v>
      </c>
      <c r="J31" s="56">
        <f>B31/C31</f>
        <v>0</v>
      </c>
    </row>
    <row r="32" spans="1:15" x14ac:dyDescent="0.25">
      <c r="A32">
        <f>B32/C31</f>
        <v>1.3770491803278688</v>
      </c>
      <c r="B32" s="55">
        <v>420</v>
      </c>
      <c r="C32" s="55">
        <f>B32/1.38</f>
        <v>304.34782608695656</v>
      </c>
      <c r="D32" s="56"/>
      <c r="E32" s="56"/>
      <c r="F32" s="16">
        <v>6300000</v>
      </c>
      <c r="G32" s="16">
        <f t="shared" si="0"/>
        <v>20699.999999999996</v>
      </c>
      <c r="H32" s="16" t="e">
        <f t="shared" si="2"/>
        <v>#DIV/0!</v>
      </c>
      <c r="I32" s="16">
        <f t="shared" si="1"/>
        <v>15000</v>
      </c>
      <c r="J32" s="56">
        <f t="shared" ref="J32:J34" si="3">D32/C32</f>
        <v>0</v>
      </c>
    </row>
    <row r="33" spans="1:10" x14ac:dyDescent="0.25">
      <c r="B33" s="55"/>
      <c r="C33" s="55">
        <v>305</v>
      </c>
      <c r="D33" s="56">
        <v>355</v>
      </c>
      <c r="E33" s="56"/>
      <c r="F33" s="16">
        <v>7200000</v>
      </c>
      <c r="G33" s="16">
        <f t="shared" si="0"/>
        <v>23606.557377049179</v>
      </c>
      <c r="H33" s="16">
        <f t="shared" si="2"/>
        <v>20281.690140845072</v>
      </c>
      <c r="I33" s="16" t="e">
        <f t="shared" si="1"/>
        <v>#DIV/0!</v>
      </c>
      <c r="J33" s="56">
        <f>B33/C33</f>
        <v>0</v>
      </c>
    </row>
    <row r="34" spans="1:10" x14ac:dyDescent="0.25">
      <c r="B34" s="55"/>
      <c r="C34" s="55">
        <v>306</v>
      </c>
      <c r="D34" s="56"/>
      <c r="E34" s="56"/>
      <c r="F34" s="16">
        <v>6500000</v>
      </c>
      <c r="G34" s="16">
        <f t="shared" si="0"/>
        <v>21241.830065359478</v>
      </c>
      <c r="H34" s="16" t="e">
        <f t="shared" si="2"/>
        <v>#DIV/0!</v>
      </c>
      <c r="I34" s="16" t="e">
        <f t="shared" si="1"/>
        <v>#DIV/0!</v>
      </c>
      <c r="J34" s="56">
        <f t="shared" si="3"/>
        <v>0</v>
      </c>
    </row>
    <row r="35" spans="1:10" x14ac:dyDescent="0.25">
      <c r="B35" s="55"/>
      <c r="C35" s="55">
        <v>305</v>
      </c>
      <c r="D35" s="56">
        <v>450</v>
      </c>
      <c r="E35" s="56"/>
      <c r="F35" s="16">
        <v>6500000</v>
      </c>
      <c r="G35" s="16">
        <f t="shared" si="0"/>
        <v>21311.475409836065</v>
      </c>
      <c r="H35" s="16">
        <f t="shared" si="2"/>
        <v>14444.444444444445</v>
      </c>
      <c r="I35" s="16" t="e">
        <f t="shared" si="1"/>
        <v>#DIV/0!</v>
      </c>
      <c r="J35" s="56"/>
    </row>
    <row r="36" spans="1:10" x14ac:dyDescent="0.25">
      <c r="B36" s="13" t="s">
        <v>22</v>
      </c>
    </row>
    <row r="37" spans="1:10" x14ac:dyDescent="0.25">
      <c r="B37" s="55">
        <v>306</v>
      </c>
      <c r="C37" s="55">
        <v>6300000</v>
      </c>
      <c r="D37" s="56">
        <f t="shared" ref="D37:D42" si="4">C37/B37</f>
        <v>20588.235294117647</v>
      </c>
      <c r="E37" s="56">
        <v>240000</v>
      </c>
      <c r="F37" s="56">
        <v>30000</v>
      </c>
      <c r="G37" s="16">
        <f>F37+E37+C37</f>
        <v>6570000</v>
      </c>
      <c r="H37" s="56">
        <f>G37/B37</f>
        <v>21470.588235294119</v>
      </c>
      <c r="I37" s="16"/>
      <c r="J37" s="56"/>
    </row>
    <row r="38" spans="1:10" x14ac:dyDescent="0.25">
      <c r="B38" s="55">
        <f>53.2*10.764</f>
        <v>572.64480000000003</v>
      </c>
      <c r="C38" s="55">
        <v>7589000</v>
      </c>
      <c r="D38" s="56">
        <f t="shared" si="4"/>
        <v>13252.543286868229</v>
      </c>
      <c r="E38" s="56">
        <v>163600</v>
      </c>
      <c r="F38" s="56">
        <v>23400</v>
      </c>
      <c r="G38" s="16">
        <f>F38+E38+C38</f>
        <v>7776000</v>
      </c>
      <c r="H38" s="56">
        <f>G38/B38</f>
        <v>13579.098247290467</v>
      </c>
      <c r="I38" s="16"/>
      <c r="J38" s="56"/>
    </row>
    <row r="39" spans="1:10" x14ac:dyDescent="0.25">
      <c r="B39" s="55"/>
      <c r="C39" s="55"/>
      <c r="D39" s="56" t="e">
        <f t="shared" si="4"/>
        <v>#DIV/0!</v>
      </c>
      <c r="E39" s="56">
        <v>240000</v>
      </c>
      <c r="F39" s="56">
        <v>30000</v>
      </c>
      <c r="G39" s="16">
        <f>F39+E39+C39</f>
        <v>270000</v>
      </c>
      <c r="H39" s="56" t="e">
        <f>G39/B39</f>
        <v>#DIV/0!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>
        <v>392000</v>
      </c>
      <c r="F40" s="56">
        <v>30000</v>
      </c>
      <c r="G40" s="16">
        <f>F40+E40+C40</f>
        <v>422000</v>
      </c>
      <c r="H40" s="56" t="e">
        <f>G40/B40</f>
        <v>#DIV/0!</v>
      </c>
      <c r="I40" s="56"/>
      <c r="J40" s="56"/>
    </row>
    <row r="41" spans="1:10" ht="15.75" x14ac:dyDescent="0.25">
      <c r="A41" s="11"/>
      <c r="B41" s="55"/>
      <c r="C41" s="55"/>
      <c r="D41" s="56" t="e">
        <f t="shared" si="4"/>
        <v>#DIV/0!</v>
      </c>
      <c r="E41" s="56">
        <v>288000</v>
      </c>
      <c r="F41" s="56">
        <v>30000</v>
      </c>
      <c r="G41" s="16">
        <f>F41+E41+C41</f>
        <v>318000</v>
      </c>
      <c r="H41" s="56" t="e">
        <f>G41/B41</f>
        <v>#DIV/0!</v>
      </c>
      <c r="I41" s="56"/>
      <c r="J41" s="56"/>
    </row>
    <row r="42" spans="1:10" ht="15.75" x14ac:dyDescent="0.25">
      <c r="A42" s="11"/>
      <c r="B42" s="55"/>
      <c r="C42" s="55"/>
      <c r="D42" s="56" t="e">
        <f t="shared" si="4"/>
        <v>#DIV/0!</v>
      </c>
      <c r="E42" s="56"/>
      <c r="F42" s="56"/>
      <c r="G42" s="56"/>
      <c r="H42" s="56"/>
      <c r="I42" s="56"/>
      <c r="J42" s="56"/>
    </row>
    <row r="43" spans="1:10" ht="15.75" x14ac:dyDescent="0.25">
      <c r="A43" s="11"/>
      <c r="B43" s="55"/>
      <c r="C43" s="55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11"/>
    </row>
    <row r="45" spans="1:10" ht="15.75" x14ac:dyDescent="0.25">
      <c r="A45" s="11"/>
    </row>
    <row r="46" spans="1:10" ht="15.75" x14ac:dyDescent="0.25">
      <c r="A46" s="11"/>
    </row>
    <row r="66" spans="4:6" x14ac:dyDescent="0.25">
      <c r="D66" s="10"/>
      <c r="E66" s="10"/>
      <c r="F6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2023-11-22T12:05:58Z</dcterms:modified>
</cp:coreProperties>
</file>