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iruddha Anil Narkar\"/>
    </mc:Choice>
  </mc:AlternateContent>
  <xr:revisionPtr revIDLastSave="0" documentId="13_ncr:1_{9BB47EC5-E86E-4A8F-A920-731A030C010D}" xr6:coauthVersionLast="36" xr6:coauthVersionMax="36" xr10:uidLastSave="{00000000-0000-0000-0000-000000000000}"/>
  <bookViews>
    <workbookView xWindow="0" yWindow="0" windowWidth="2472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J22" i="4" l="1"/>
  <c r="N19" i="4"/>
  <c r="N20" i="4"/>
  <c r="P12" i="4" l="1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<sst xmlns="http://schemas.openxmlformats.org/spreadsheetml/2006/main" count="33" uniqueCount="24">
  <si>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</si>
  <si>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</si>
  <si>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</si>
  <si>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</si>
  <si>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</si>
  <si>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</si>
  <si>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</si>
  <si>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</si>
  <si>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</si>
  <si>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</si>
  <si>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</si>
  <si>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</si>
  <si>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</si>
  <si>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A203, 2nd floor, navrang crystal, new siddharath pancham chsl, new siddharth nagar, s v road, goregaon west</t>
  </si>
  <si>
    <t>bua</t>
  </si>
  <si>
    <t>ca</t>
  </si>
  <si>
    <t>agreement - 2023 - 85,03,176.00</t>
  </si>
  <si>
    <t>rate on ca</t>
  </si>
  <si>
    <t>navrang crysatal</t>
  </si>
  <si>
    <t>25000/- on ca</t>
  </si>
  <si>
    <t>10.11.23</t>
  </si>
  <si>
    <t>31.10.23</t>
  </si>
  <si>
    <t>30.10.23</t>
  </si>
  <si>
    <t>26.09.23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</si>
</sst>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592334</xdr:colOff>
      <xdr:row>33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F6C487-1A68-40AA-B836-3ED4667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84334" cy="60206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16519-9981-4B1F-B16B-082ACDBA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2ECFB-F24A-417D-A22C-6CBEBFFC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316071</xdr:colOff>
      <xdr:row>39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BF5F2B-5BB0-4C3D-A98E-73185402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08071" cy="6325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430387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4D219-933A-4B7C-8FC6-79783B1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22387" cy="6392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525650</xdr:colOff>
      <xdr:row>34</xdr:row>
      <xdr:rowOff>19884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648E9E-B97F-4D6F-8066-83E0F13E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17650" cy="5973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144937</xdr:colOff>
      <xdr:row>49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DDA9C-965F-4597-B97F-6F71BEC2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775337" cy="8125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173176</xdr:colOff>
      <xdr:row>39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28EF7-CB58-4C06-8406-62581C6BA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365176" cy="75353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ACFAC4-F962-48DC-B825-2F0E2530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B2EA95-E62B-4216-903E-5B175FFC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0FBE3-B647-4CD7-8DAD-0DFB76DC3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2" sqref="J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6.140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413</v>
      </c>
      <c r="C2" s="4">
        <f>B2*1.1</f>
        <v>454.3</v>
      </c>
      <c r="D2" s="4">
        <f t="shared" ref="D2:D13" si="2">C2*1.2</f>
        <v>545.16</v>
      </c>
      <c r="E2" s="15">
        <f t="shared" ref="E2:E13" si="3">R2</f>
        <v>11700000</v>
      </c>
      <c r="F2" s="9">
        <f t="shared" ref="F2:F13" si="4">ROUND((E2/B2),0)</f>
        <v>28329</v>
      </c>
      <c r="G2" s="9">
        <f t="shared" ref="G2:G13" si="5">ROUND((E2/C2),0)</f>
        <v>25754</v>
      </c>
      <c r="H2" s="9">
        <f t="shared" ref="H2:H13" si="6">ROUND((E2/D2),0)</f>
        <v>21462</v>
      </c>
      <c r="I2" s="4" t="e">
        <f>#REF!</f>
        <v>#REF!</v>
      </c>
      <c r="J2" s="4" t="str">
        <f t="shared" ref="J2:J13" si="7">S2</f>
        <v>navrang crysatal</v>
      </c>
      <c r="O2">
        <v>0</v>
      </c>
      <c r="P2">
        <f t="shared" ref="P2:P12" si="8">O2/1.2</f>
        <v>0</v>
      </c>
      <c r="Q2">
        <v>413</v>
      </c>
      <c r="R2" s="2">
        <v>11700000</v>
      </c>
      <c r="S2" s="7" t="s">
        <v>18</v>
      </c>
      <c r="T2" s="7">
        <v>18</v>
      </c>
    </row>
    <row r="3" spans="1:20" x14ac:dyDescent="0.25">
      <c r="A3" s="4">
        <f t="shared" si="0"/>
        <v>0</v>
      </c>
      <c r="B3" s="4">
        <f t="shared" si="1"/>
        <v>401</v>
      </c>
      <c r="C3" s="4">
        <f t="shared" ref="C3:C15" si="9">B3*1.1</f>
        <v>441.1</v>
      </c>
      <c r="D3" s="4">
        <f t="shared" si="2"/>
        <v>529.32000000000005</v>
      </c>
      <c r="E3" s="15">
        <f t="shared" si="3"/>
        <v>10100000</v>
      </c>
      <c r="F3" s="14">
        <f t="shared" si="4"/>
        <v>25187</v>
      </c>
      <c r="G3" s="9">
        <f t="shared" si="5"/>
        <v>22897</v>
      </c>
      <c r="H3" s="9">
        <f t="shared" si="6"/>
        <v>19081</v>
      </c>
      <c r="I3" s="4" t="e">
        <f>#REF!</f>
        <v>#REF!</v>
      </c>
      <c r="J3" s="4" t="str">
        <f t="shared" si="7"/>
        <v>navrang crysatal</v>
      </c>
      <c r="O3">
        <v>0</v>
      </c>
      <c r="P3">
        <f t="shared" si="8"/>
        <v>0</v>
      </c>
      <c r="Q3">
        <v>401</v>
      </c>
      <c r="R3" s="2">
        <v>10100000</v>
      </c>
      <c r="S3" s="7" t="s">
        <v>18</v>
      </c>
      <c r="T3" s="7">
        <v>10</v>
      </c>
    </row>
    <row r="4" spans="1:20" x14ac:dyDescent="0.25">
      <c r="A4" s="4">
        <f t="shared" si="0"/>
        <v>0</v>
      </c>
      <c r="B4" s="4">
        <f t="shared" si="1"/>
        <v>413</v>
      </c>
      <c r="C4" s="4">
        <f t="shared" si="9"/>
        <v>454.3</v>
      </c>
      <c r="D4" s="4">
        <f t="shared" si="2"/>
        <v>545.16</v>
      </c>
      <c r="E4" s="15">
        <f t="shared" si="3"/>
        <v>9100000</v>
      </c>
      <c r="F4" s="9">
        <f t="shared" si="4"/>
        <v>22034</v>
      </c>
      <c r="G4" s="9">
        <f t="shared" si="5"/>
        <v>20031</v>
      </c>
      <c r="H4" s="9">
        <f t="shared" si="6"/>
        <v>16692</v>
      </c>
      <c r="I4" s="4" t="e">
        <f>#REF!</f>
        <v>#REF!</v>
      </c>
      <c r="J4" s="4" t="str">
        <f t="shared" si="7"/>
        <v>navrang crysatal</v>
      </c>
      <c r="O4">
        <v>0</v>
      </c>
      <c r="P4">
        <f t="shared" si="8"/>
        <v>0</v>
      </c>
      <c r="Q4">
        <v>413</v>
      </c>
      <c r="R4" s="2">
        <v>9100000</v>
      </c>
      <c r="S4" s="7" t="s">
        <v>18</v>
      </c>
      <c r="T4" s="7">
        <v>15</v>
      </c>
    </row>
    <row r="5" spans="1:20" x14ac:dyDescent="0.25">
      <c r="A5" s="4">
        <f t="shared" si="0"/>
        <v>0</v>
      </c>
      <c r="B5" s="4">
        <f t="shared" si="1"/>
        <v>413</v>
      </c>
      <c r="C5" s="4">
        <f t="shared" si="9"/>
        <v>454.3</v>
      </c>
      <c r="D5" s="4">
        <f t="shared" si="2"/>
        <v>545.16</v>
      </c>
      <c r="E5" s="15">
        <f t="shared" si="3"/>
        <v>9500000</v>
      </c>
      <c r="F5" s="14">
        <f t="shared" si="4"/>
        <v>23002</v>
      </c>
      <c r="G5" s="9">
        <f t="shared" si="5"/>
        <v>20911</v>
      </c>
      <c r="H5" s="9">
        <f t="shared" si="6"/>
        <v>17426</v>
      </c>
      <c r="I5" s="4" t="e">
        <f>#REF!</f>
        <v>#REF!</v>
      </c>
      <c r="J5" s="4" t="str">
        <f t="shared" si="7"/>
        <v>navrang crysatal</v>
      </c>
      <c r="O5">
        <v>0</v>
      </c>
      <c r="P5">
        <f t="shared" si="8"/>
        <v>0</v>
      </c>
      <c r="Q5">
        <v>413</v>
      </c>
      <c r="R5" s="2">
        <v>9500000</v>
      </c>
      <c r="S5" s="7" t="s">
        <v>18</v>
      </c>
      <c r="T5" s="7">
        <v>19</v>
      </c>
    </row>
    <row r="6" spans="1:20" x14ac:dyDescent="0.25">
      <c r="A6" s="4">
        <f t="shared" si="0"/>
        <v>0</v>
      </c>
      <c r="B6" s="4">
        <f t="shared" si="1"/>
        <v>413</v>
      </c>
      <c r="C6" s="4">
        <f t="shared" si="9"/>
        <v>454.3</v>
      </c>
      <c r="D6" s="4">
        <f t="shared" si="2"/>
        <v>545.16</v>
      </c>
      <c r="E6" s="15">
        <f t="shared" si="3"/>
        <v>10600000</v>
      </c>
      <c r="F6" s="14">
        <f t="shared" si="4"/>
        <v>25666</v>
      </c>
      <c r="G6" s="9">
        <f t="shared" si="5"/>
        <v>23333</v>
      </c>
      <c r="H6" s="9">
        <f t="shared" si="6"/>
        <v>19444</v>
      </c>
      <c r="I6" s="4" t="e">
        <f>#REF!</f>
        <v>#REF!</v>
      </c>
      <c r="J6" s="4" t="str">
        <f t="shared" si="7"/>
        <v>navrang crysatal</v>
      </c>
      <c r="O6">
        <v>0</v>
      </c>
      <c r="P6">
        <f t="shared" si="8"/>
        <v>0</v>
      </c>
      <c r="Q6">
        <v>413</v>
      </c>
      <c r="R6" s="2">
        <v>10600000</v>
      </c>
      <c r="S6" s="7" t="s">
        <v>18</v>
      </c>
      <c r="T6" s="10"/>
    </row>
    <row r="7" spans="1:20" x14ac:dyDescent="0.25">
      <c r="A7" s="4">
        <f t="shared" si="0"/>
        <v>0</v>
      </c>
      <c r="B7" s="4">
        <f t="shared" si="1"/>
        <v>438</v>
      </c>
      <c r="C7" s="4">
        <f t="shared" si="9"/>
        <v>481.8</v>
      </c>
      <c r="D7" s="4">
        <f t="shared" si="2"/>
        <v>578.16</v>
      </c>
      <c r="E7" s="15">
        <f t="shared" si="3"/>
        <v>11800000</v>
      </c>
      <c r="F7" s="9">
        <f t="shared" si="4"/>
        <v>26941</v>
      </c>
      <c r="G7" s="9">
        <f t="shared" si="5"/>
        <v>24491</v>
      </c>
      <c r="H7" s="9">
        <f t="shared" si="6"/>
        <v>20410</v>
      </c>
      <c r="I7" s="4" t="e">
        <f>#REF!</f>
        <v>#REF!</v>
      </c>
      <c r="J7" s="4" t="str">
        <f t="shared" si="7"/>
        <v>navrang crysatal</v>
      </c>
      <c r="O7">
        <v>0</v>
      </c>
      <c r="P7">
        <f t="shared" si="8"/>
        <v>0</v>
      </c>
      <c r="Q7">
        <v>438</v>
      </c>
      <c r="R7" s="2">
        <v>11800000</v>
      </c>
      <c r="S7" s="7" t="s">
        <v>18</v>
      </c>
      <c r="T7" s="7"/>
    </row>
    <row r="8" spans="1:20" x14ac:dyDescent="0.25">
      <c r="A8" s="4">
        <f t="shared" si="0"/>
        <v>0</v>
      </c>
      <c r="B8" s="4">
        <f t="shared" si="1"/>
        <v>432</v>
      </c>
      <c r="C8" s="4">
        <f t="shared" si="9"/>
        <v>475.20000000000005</v>
      </c>
      <c r="D8" s="4">
        <f t="shared" si="2"/>
        <v>570.24</v>
      </c>
      <c r="E8" s="15">
        <f t="shared" si="3"/>
        <v>9726152</v>
      </c>
      <c r="F8" s="14">
        <f t="shared" si="4"/>
        <v>22514</v>
      </c>
      <c r="G8" s="9">
        <f t="shared" si="5"/>
        <v>20467</v>
      </c>
      <c r="H8" s="9">
        <f t="shared" si="6"/>
        <v>17056</v>
      </c>
      <c r="I8" s="4" t="e">
        <f>#REF!</f>
        <v>#REF!</v>
      </c>
      <c r="J8" s="4" t="str">
        <f t="shared" si="7"/>
        <v>10.11.23</v>
      </c>
      <c r="O8">
        <v>0</v>
      </c>
      <c r="P8">
        <f t="shared" si="8"/>
        <v>0</v>
      </c>
      <c r="Q8">
        <v>432</v>
      </c>
      <c r="R8" s="2">
        <v>9726152</v>
      </c>
      <c r="S8" s="7" t="s">
        <v>20</v>
      </c>
      <c r="T8" s="7">
        <v>20</v>
      </c>
    </row>
    <row r="9" spans="1:20" x14ac:dyDescent="0.25">
      <c r="A9" s="4">
        <f t="shared" si="0"/>
        <v>0</v>
      </c>
      <c r="B9" s="4">
        <f t="shared" si="1"/>
        <v>654</v>
      </c>
      <c r="C9" s="4">
        <f t="shared" si="9"/>
        <v>719.40000000000009</v>
      </c>
      <c r="D9" s="4">
        <f t="shared" si="2"/>
        <v>863.28000000000009</v>
      </c>
      <c r="E9" s="15">
        <f t="shared" si="3"/>
        <v>10500000</v>
      </c>
      <c r="F9" s="9">
        <f t="shared" si="4"/>
        <v>16055</v>
      </c>
      <c r="G9" s="9">
        <f t="shared" si="5"/>
        <v>14595</v>
      </c>
      <c r="H9" s="9">
        <f t="shared" si="6"/>
        <v>12163</v>
      </c>
      <c r="I9" s="4" t="e">
        <f>#REF!</f>
        <v>#REF!</v>
      </c>
      <c r="J9" s="4" t="str">
        <f t="shared" si="7"/>
        <v>10.11.23</v>
      </c>
      <c r="O9">
        <v>0</v>
      </c>
      <c r="P9">
        <f t="shared" si="8"/>
        <v>0</v>
      </c>
      <c r="Q9">
        <v>654</v>
      </c>
      <c r="R9" s="2">
        <v>10500000</v>
      </c>
      <c r="S9" s="7" t="s">
        <v>20</v>
      </c>
      <c r="T9" s="7">
        <v>18</v>
      </c>
    </row>
    <row r="10" spans="1:20" x14ac:dyDescent="0.25">
      <c r="A10" s="4">
        <f t="shared" si="0"/>
        <v>0</v>
      </c>
      <c r="B10" s="4">
        <f t="shared" si="1"/>
        <v>638</v>
      </c>
      <c r="C10" s="4">
        <f t="shared" si="9"/>
        <v>701.80000000000007</v>
      </c>
      <c r="D10" s="4">
        <f t="shared" si="2"/>
        <v>842.16000000000008</v>
      </c>
      <c r="E10" s="15">
        <f t="shared" si="3"/>
        <v>13233467</v>
      </c>
      <c r="F10" s="9">
        <f t="shared" si="4"/>
        <v>20742</v>
      </c>
      <c r="G10" s="9">
        <f t="shared" si="5"/>
        <v>18856</v>
      </c>
      <c r="H10" s="9">
        <f t="shared" si="6"/>
        <v>15714</v>
      </c>
      <c r="I10" s="4" t="e">
        <f>#REF!</f>
        <v>#REF!</v>
      </c>
      <c r="J10" s="4" t="str">
        <f t="shared" si="7"/>
        <v>31.10.23</v>
      </c>
      <c r="O10">
        <v>0</v>
      </c>
      <c r="P10">
        <f t="shared" si="8"/>
        <v>0</v>
      </c>
      <c r="Q10">
        <v>638</v>
      </c>
      <c r="R10" s="2">
        <v>13233467</v>
      </c>
      <c r="S10" s="7" t="s">
        <v>21</v>
      </c>
      <c r="T10" s="7">
        <v>7</v>
      </c>
    </row>
    <row r="11" spans="1:20" x14ac:dyDescent="0.25">
      <c r="A11" s="4">
        <f t="shared" si="0"/>
        <v>0</v>
      </c>
      <c r="B11" s="4">
        <f t="shared" si="1"/>
        <v>413</v>
      </c>
      <c r="C11" s="4">
        <f t="shared" si="9"/>
        <v>454.3</v>
      </c>
      <c r="D11" s="4">
        <f t="shared" si="2"/>
        <v>545.16</v>
      </c>
      <c r="E11" s="15">
        <f t="shared" si="3"/>
        <v>8884869</v>
      </c>
      <c r="F11" s="9">
        <f t="shared" si="4"/>
        <v>21513</v>
      </c>
      <c r="G11" s="9">
        <f t="shared" si="5"/>
        <v>19557</v>
      </c>
      <c r="H11" s="9">
        <f t="shared" si="6"/>
        <v>16298</v>
      </c>
      <c r="I11" s="4" t="e">
        <f>#REF!</f>
        <v>#REF!</v>
      </c>
      <c r="J11" s="4" t="str">
        <f t="shared" si="7"/>
        <v>30.10.23</v>
      </c>
      <c r="O11">
        <v>0</v>
      </c>
      <c r="P11">
        <f t="shared" si="8"/>
        <v>0</v>
      </c>
      <c r="Q11">
        <v>413</v>
      </c>
      <c r="R11" s="2">
        <v>8884869</v>
      </c>
      <c r="S11" s="7" t="s">
        <v>22</v>
      </c>
      <c r="T11" s="7">
        <v>7</v>
      </c>
    </row>
    <row r="12" spans="1:20" x14ac:dyDescent="0.25">
      <c r="A12" s="4">
        <f t="shared" si="0"/>
        <v>0</v>
      </c>
      <c r="B12" s="4">
        <f t="shared" si="1"/>
        <v>638</v>
      </c>
      <c r="C12" s="4">
        <f t="shared" si="9"/>
        <v>701.80000000000007</v>
      </c>
      <c r="D12" s="4">
        <f t="shared" si="2"/>
        <v>842.16000000000008</v>
      </c>
      <c r="E12" s="15">
        <f t="shared" si="3"/>
        <v>13084111</v>
      </c>
      <c r="F12" s="9">
        <f t="shared" si="4"/>
        <v>20508</v>
      </c>
      <c r="G12" s="9">
        <f t="shared" si="5"/>
        <v>18644</v>
      </c>
      <c r="H12" s="9">
        <f t="shared" si="6"/>
        <v>15536</v>
      </c>
      <c r="I12" s="4" t="e">
        <f>#REF!</f>
        <v>#REF!</v>
      </c>
      <c r="J12" s="4" t="str">
        <f t="shared" si="7"/>
        <v>26.09.23</v>
      </c>
      <c r="O12">
        <v>0</v>
      </c>
      <c r="P12">
        <f t="shared" si="8"/>
        <v>0</v>
      </c>
      <c r="Q12">
        <v>638</v>
      </c>
      <c r="R12" s="2">
        <v>13084111</v>
      </c>
      <c r="S12" s="7" t="s">
        <v>23</v>
      </c>
      <c r="T12" s="7">
        <v>6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5">
        <f t="shared" ref="E14:E15" si="13">R14</f>
        <v>0</v>
      </c>
      <c r="F14" s="9" t="e">
        <f t="shared" ref="F14:F15" si="14">ROUND((E14/B14),0)</f>
        <v>#DIV/0!</v>
      </c>
      <c r="G14" s="9" t="e">
        <f t="shared" ref="G14:G15" si="15">ROUND((E14/C14),0)</f>
        <v>#DIV/0!</v>
      </c>
      <c r="H14" s="9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5">
        <f t="shared" si="13"/>
        <v>0</v>
      </c>
      <c r="F15" s="9" t="e">
        <f t="shared" si="14"/>
        <v>#DIV/0!</v>
      </c>
      <c r="G15" s="9" t="e">
        <f t="shared" si="15"/>
        <v>#DIV/0!</v>
      </c>
      <c r="H15" s="9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7"/>
      <c r="T15" s="7"/>
    </row>
    <row r="16" spans="1:20" x14ac:dyDescent="0.25">
      <c r="E16" s="7"/>
      <c r="F16" s="7"/>
      <c r="G16" s="7"/>
      <c r="H16" s="7"/>
    </row>
    <row r="17" spans="5:24" x14ac:dyDescent="0.25">
      <c r="E17" s="7"/>
      <c r="F17" s="7"/>
      <c r="G17" s="7"/>
      <c r="H17" s="7"/>
    </row>
    <row r="18" spans="5:24" x14ac:dyDescent="0.25">
      <c r="I18" t="s">
        <v>13</v>
      </c>
    </row>
    <row r="19" spans="5:24" x14ac:dyDescent="0.25">
      <c r="I19" t="s">
        <v>15</v>
      </c>
      <c r="J19">
        <v>413</v>
      </c>
      <c r="N19">
        <f>N20/J19</f>
        <v>1.1003779176755448</v>
      </c>
    </row>
    <row r="20" spans="5:24" x14ac:dyDescent="0.25">
      <c r="I20" t="s">
        <v>14</v>
      </c>
      <c r="J20">
        <v>455</v>
      </c>
      <c r="N20">
        <f>42.22*10.764</f>
        <v>454.45607999999999</v>
      </c>
    </row>
    <row r="21" spans="5:24" x14ac:dyDescent="0.25">
      <c r="I21" t="s">
        <v>17</v>
      </c>
      <c r="J21">
        <v>23800</v>
      </c>
    </row>
    <row r="22" spans="5:24" x14ac:dyDescent="0.25">
      <c r="G22" s="5"/>
      <c r="H22" s="5"/>
      <c r="J22">
        <f>J21*J19</f>
        <v>9829400</v>
      </c>
    </row>
    <row r="24" spans="5:24" x14ac:dyDescent="0.25"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I27" t="s">
        <v>16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I28" t="s">
        <v>19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2023-11-20T06:28:25Z</dcterms:modified>
</cp:coreProperties>
</file>