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98A789A-2D50-4E9B-B52F-8C7E40E4831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1" i="1" l="1"/>
  <c r="B21" i="1"/>
  <c r="C10" i="1"/>
  <c r="C11" i="1" s="1"/>
  <c r="C8" i="1"/>
  <c r="C6" i="1"/>
  <c r="C5" i="1"/>
  <c r="C14" i="1" s="1"/>
  <c r="G6" i="1"/>
  <c r="G5" i="1"/>
  <c r="G7" i="1" s="1"/>
  <c r="F5" i="1" s="1"/>
  <c r="B39" i="1"/>
  <c r="B38" i="1"/>
  <c r="B37" i="1"/>
  <c r="B36" i="1"/>
  <c r="J4" i="1"/>
  <c r="C12" i="1" l="1"/>
  <c r="C13" i="1" s="1"/>
  <c r="C15" i="1" s="1"/>
  <c r="C17" i="1" s="1"/>
  <c r="D41" i="1"/>
  <c r="J28" i="1"/>
  <c r="C19" i="1" l="1"/>
  <c r="C18" i="1"/>
  <c r="C22" i="1"/>
  <c r="J33" i="1"/>
  <c r="J32" i="1"/>
  <c r="J31" i="1" l="1"/>
  <c r="J30" i="1"/>
  <c r="J29" i="1"/>
  <c r="G40" i="1"/>
  <c r="H40" i="1" s="1"/>
  <c r="G39" i="1"/>
  <c r="H39" i="1" s="1"/>
  <c r="D40" i="1"/>
  <c r="D39" i="1"/>
  <c r="G38" i="1"/>
  <c r="G37" i="1"/>
  <c r="G36" i="1"/>
  <c r="J5" i="1" l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H38" i="1"/>
  <c r="H37" i="1" l="1"/>
  <c r="H36" i="1"/>
  <c r="D37" i="1"/>
  <c r="I33" i="1" l="1"/>
  <c r="I32" i="1"/>
  <c r="I34" i="1"/>
  <c r="D38" i="1" l="1"/>
  <c r="I28" i="1"/>
  <c r="D36" i="1" l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2" i="1" l="1"/>
  <c r="B19" i="1"/>
  <c r="B18" i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<sst xmlns="http://schemas.openxmlformats.org/spreadsheetml/2006/main" count="30" uniqueCount="28">
  <si>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</si>
  <si>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</si>
  <si>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</si>
  <si>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</si>
  <si>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</si>
  <si>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</si>
  <si>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</si>
  <si>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</si>
  <si>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</si>
  <si>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</si>
  <si>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</si>
  <si>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</si>
  <si>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</si>
  <si>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</si>
  <si>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</si>
  <si>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</si>
  <si>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</si>
  <si>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</si>
  <si>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</si>
  <si>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</si>
  <si>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</si>
  <si>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</si>
  <si>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</si>
  <si>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</si>
  <si>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</si>
  <si>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DV</t>
  </si>
  <si>
    <t>Carpet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</si>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</sst>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6" fillId="0" borderId="0" xfId="0" applyNumberFormat="1" applyFont="1"/>
    <xf numFmtId="0" fontId="7" fillId="0" borderId="1" xfId="0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354261</xdr:colOff>
      <xdr:row>45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EEEE38-04E8-44BF-830F-448E84F18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55861" cy="86975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239860</xdr:colOff>
      <xdr:row>43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090255-EB9E-4B18-8F24-6CF0E3BAB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31860" cy="82212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173176</xdr:colOff>
      <xdr:row>44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56F860-4B20-417D-BB79-58530E974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65176" cy="8383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392196</xdr:colOff>
      <xdr:row>42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4289C7-F23F-4646-82F8-9C76779C6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74596" cy="8059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19</xdr:col>
      <xdr:colOff>354087</xdr:colOff>
      <xdr:row>39</xdr:row>
      <xdr:rowOff>182037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076396-F74E-4C18-ABC3-06F68D33B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1907912" cy="761153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40062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C178D2-7A4C-455E-9BD3-FB69989C0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60862" cy="8707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429365</xdr:colOff>
      <xdr:row>34</xdr:row>
      <xdr:rowOff>134273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6A5BDD-F7D3-4FDB-8772-D03426625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06165" cy="6611273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18</xdr:col>
      <xdr:colOff>467471</xdr:colOff>
      <xdr:row>33</xdr:row>
      <xdr:rowOff>96141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0522AF4-2129-4915-97AB-76EB8C488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344271" cy="6382641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0</xdr:row>
      <xdr:rowOff>0</xdr:rowOff>
    </xdr:from>
    <xdr:to>
      <xdr:col>28</xdr:col>
      <xdr:colOff>191207</xdr:colOff>
      <xdr:row>33</xdr:row>
      <xdr:rowOff>181878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B87D09B-8310-4C53-9784-6F6810ADE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0"/>
          <a:ext cx="5068007" cy="6468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zoomScaleNormal="100" workbookViewId="0">
      <selection activeCell="H6" sqref="H6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6"/>
      <c r="C1" s="18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7"/>
      <c r="C2" s="37"/>
      <c r="D2" s="43"/>
      <c r="E2" s="13"/>
      <c r="F2" t="s">
        <v>12</v>
      </c>
      <c r="I2" s="6"/>
      <c r="L2" s="5"/>
      <c r="O2" s="6"/>
    </row>
    <row r="3" spans="1:15" ht="16.5" x14ac:dyDescent="0.3">
      <c r="A3" s="27" t="s">
        <v>0</v>
      </c>
      <c r="B3" s="38">
        <v>29100</v>
      </c>
      <c r="C3" s="38">
        <v>29100</v>
      </c>
      <c r="D3" s="35"/>
      <c r="E3" s="10"/>
      <c r="F3" s="5">
        <v>2017</v>
      </c>
      <c r="G3" s="7">
        <v>2023</v>
      </c>
      <c r="H3" s="8">
        <f>G3-F3</f>
        <v>6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8">
        <v>3000</v>
      </c>
      <c r="C4" s="38">
        <v>3000</v>
      </c>
      <c r="D4" s="35"/>
      <c r="E4" s="10"/>
      <c r="F4" s="9" t="s">
        <v>23</v>
      </c>
      <c r="G4" t="s">
        <v>26</v>
      </c>
      <c r="H4" s="8">
        <v>1802</v>
      </c>
      <c r="I4" s="6"/>
      <c r="J4">
        <f>J3/100*115</f>
        <v>30613</v>
      </c>
      <c r="L4" s="9"/>
      <c r="M4" s="7"/>
      <c r="N4" s="8"/>
      <c r="O4" s="6"/>
    </row>
    <row r="5" spans="1:15" ht="16.5" x14ac:dyDescent="0.3">
      <c r="A5" s="27" t="s">
        <v>2</v>
      </c>
      <c r="B5" s="38">
        <f>B3-B4</f>
        <v>26100</v>
      </c>
      <c r="C5" s="38">
        <f>C3-C4</f>
        <v>26100</v>
      </c>
      <c r="D5" s="35"/>
      <c r="E5" s="17"/>
      <c r="F5" s="17">
        <f>G7*1.1</f>
        <v>693.13701600000002</v>
      </c>
      <c r="G5" s="7">
        <f>55.34*10.764</f>
        <v>595.67975999999999</v>
      </c>
      <c r="H5" s="23">
        <v>556</v>
      </c>
      <c r="I5" s="41"/>
      <c r="J5">
        <f>J4/10.764</f>
        <v>2844.0170940170942</v>
      </c>
      <c r="L5" s="5"/>
      <c r="M5" s="7"/>
      <c r="N5" s="8"/>
      <c r="O5" s="6"/>
    </row>
    <row r="6" spans="1:15" ht="16.5" x14ac:dyDescent="0.3">
      <c r="A6" s="27" t="s">
        <v>3</v>
      </c>
      <c r="B6" s="38">
        <f>B4</f>
        <v>3000</v>
      </c>
      <c r="C6" s="38">
        <f>C4</f>
        <v>3000</v>
      </c>
      <c r="D6" s="35"/>
      <c r="E6" s="35"/>
      <c r="F6" s="35"/>
      <c r="G6" s="21">
        <f>3.2*10.764</f>
        <v>34.444800000000001</v>
      </c>
      <c r="H6" s="23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0</v>
      </c>
      <c r="C7" s="29">
        <v>0</v>
      </c>
      <c r="D7" s="44"/>
      <c r="E7" s="48"/>
      <c r="F7" s="35"/>
      <c r="G7" s="21">
        <f>SUM(G5:G6)</f>
        <v>630.12455999999997</v>
      </c>
      <c r="H7" s="23"/>
      <c r="I7" s="15"/>
      <c r="J7" s="15"/>
      <c r="M7" s="52"/>
      <c r="N7" s="53"/>
      <c r="O7" s="6"/>
    </row>
    <row r="8" spans="1:15" ht="16.5" x14ac:dyDescent="0.3">
      <c r="A8" s="27" t="s">
        <v>5</v>
      </c>
      <c r="B8" s="29">
        <f>B9-B7</f>
        <v>60</v>
      </c>
      <c r="C8" s="29">
        <f>C9-C7</f>
        <v>60</v>
      </c>
      <c r="D8" s="45"/>
      <c r="E8" s="49"/>
      <c r="F8" s="35"/>
      <c r="G8" s="22"/>
      <c r="H8" s="23"/>
      <c r="I8" s="15"/>
      <c r="J8" s="15"/>
      <c r="M8" s="52"/>
      <c r="N8" s="53"/>
      <c r="O8" s="6"/>
    </row>
    <row r="9" spans="1:15" ht="16.5" x14ac:dyDescent="0.3">
      <c r="A9" s="27" t="s">
        <v>6</v>
      </c>
      <c r="B9" s="29">
        <v>60</v>
      </c>
      <c r="C9" s="29">
        <v>60</v>
      </c>
      <c r="D9" s="44"/>
      <c r="E9" s="48"/>
      <c r="F9" s="50"/>
      <c r="G9" s="40"/>
      <c r="H9" s="23"/>
      <c r="I9" s="15"/>
      <c r="J9" s="15"/>
      <c r="K9" s="12"/>
      <c r="L9" s="12"/>
      <c r="M9" s="11"/>
      <c r="N9" s="53"/>
      <c r="O9" s="6"/>
    </row>
    <row r="10" spans="1:15" ht="33" x14ac:dyDescent="0.3">
      <c r="A10" s="28" t="s">
        <v>7</v>
      </c>
      <c r="B10" s="29">
        <f>90*B7/B9</f>
        <v>0</v>
      </c>
      <c r="C10" s="29">
        <f>90*C7/C9</f>
        <v>0</v>
      </c>
      <c r="D10" s="44"/>
      <c r="E10" s="48"/>
      <c r="F10" s="35"/>
      <c r="G10" s="20"/>
      <c r="H10" s="22"/>
      <c r="I10" s="15"/>
      <c r="J10" s="15"/>
      <c r="K10" s="12"/>
      <c r="L10" s="12"/>
      <c r="M10" s="11"/>
      <c r="N10" s="53"/>
      <c r="O10" s="6"/>
    </row>
    <row r="11" spans="1:15" ht="16.5" x14ac:dyDescent="0.3">
      <c r="A11" s="27"/>
      <c r="B11" s="39">
        <f>B10%</f>
        <v>0</v>
      </c>
      <c r="C11" s="39">
        <f>C10%</f>
        <v>0</v>
      </c>
      <c r="D11" s="46"/>
      <c r="E11" s="51"/>
      <c r="F11" s="35"/>
      <c r="G11" s="21"/>
      <c r="H11" s="22"/>
      <c r="I11" s="15"/>
      <c r="J11" s="15"/>
      <c r="K11" s="12"/>
      <c r="L11" s="12"/>
      <c r="M11" s="11"/>
      <c r="N11" s="54"/>
      <c r="O11" s="6"/>
    </row>
    <row r="12" spans="1:15" ht="16.5" x14ac:dyDescent="0.3">
      <c r="A12" s="27" t="s">
        <v>8</v>
      </c>
      <c r="B12" s="38">
        <f>B6*B11</f>
        <v>0</v>
      </c>
      <c r="C12" s="38">
        <f>C6*C11</f>
        <v>0</v>
      </c>
      <c r="D12" s="47"/>
      <c r="E12" s="48"/>
      <c r="F12" s="35" t="s">
        <v>27</v>
      </c>
      <c r="G12" s="21"/>
      <c r="H12" s="22"/>
      <c r="I12" s="55"/>
      <c r="J12" s="15"/>
      <c r="K12" s="12"/>
      <c r="L12" s="12"/>
      <c r="M12" s="11"/>
      <c r="N12" s="8"/>
      <c r="O12" s="6"/>
    </row>
    <row r="13" spans="1:15" ht="16.5" x14ac:dyDescent="0.3">
      <c r="A13" s="27" t="s">
        <v>9</v>
      </c>
      <c r="B13" s="38">
        <f>B6-B12</f>
        <v>3000</v>
      </c>
      <c r="C13" s="38">
        <f>C6-C12</f>
        <v>3000</v>
      </c>
      <c r="D13" s="47"/>
      <c r="E13" s="1"/>
      <c r="F13" s="10"/>
      <c r="G13" s="22"/>
      <c r="H13" s="22"/>
      <c r="I13" s="55"/>
      <c r="J13" s="15"/>
      <c r="K13" s="12"/>
      <c r="L13" s="12"/>
      <c r="M13" s="11"/>
      <c r="N13" s="8"/>
      <c r="O13" s="6"/>
    </row>
    <row r="14" spans="1:15" ht="16.5" x14ac:dyDescent="0.3">
      <c r="A14" s="27" t="s">
        <v>2</v>
      </c>
      <c r="B14" s="38">
        <f>B5</f>
        <v>26100</v>
      </c>
      <c r="C14" s="38">
        <f>C5</f>
        <v>26100</v>
      </c>
      <c r="D14" s="35"/>
      <c r="E14" s="10"/>
      <c r="F14" s="12"/>
      <c r="H14" s="22"/>
      <c r="I14" s="15"/>
      <c r="J14" s="15"/>
      <c r="K14" s="12"/>
      <c r="L14" s="12"/>
      <c r="M14" s="11"/>
      <c r="N14" s="8"/>
      <c r="O14" s="6"/>
    </row>
    <row r="15" spans="1:15" ht="16.5" x14ac:dyDescent="0.3">
      <c r="A15" s="27" t="s">
        <v>10</v>
      </c>
      <c r="B15" s="38">
        <f>B14+B13</f>
        <v>29100</v>
      </c>
      <c r="C15" s="38">
        <f>C14+C13</f>
        <v>29100</v>
      </c>
      <c r="D15" s="35"/>
      <c r="E15" s="10"/>
      <c r="F15" s="12"/>
      <c r="G15" s="24"/>
      <c r="H15" s="22"/>
      <c r="I15" s="12"/>
      <c r="J15" s="12"/>
      <c r="K15" s="12"/>
      <c r="L15" s="12"/>
      <c r="M15" s="11"/>
      <c r="N15" s="8"/>
      <c r="O15" s="6"/>
    </row>
    <row r="16" spans="1:15" ht="16.5" x14ac:dyDescent="0.3">
      <c r="A16" s="27" t="s">
        <v>22</v>
      </c>
      <c r="B16" s="30">
        <v>630</v>
      </c>
      <c r="C16" s="30">
        <v>556</v>
      </c>
      <c r="D16" s="31"/>
      <c r="E16" s="10"/>
      <c r="F16" s="22"/>
      <c r="G16" s="25"/>
      <c r="H16" s="21"/>
      <c r="I16" s="10"/>
      <c r="N16" s="53"/>
      <c r="O16" s="6"/>
    </row>
    <row r="17" spans="1:15" ht="16.5" x14ac:dyDescent="0.3">
      <c r="A17" s="27" t="s">
        <v>11</v>
      </c>
      <c r="B17" s="32">
        <f>B15*B16</f>
        <v>18333000</v>
      </c>
      <c r="C17" s="32">
        <f>C15*C16</f>
        <v>16179600</v>
      </c>
      <c r="D17" s="33"/>
      <c r="E17" s="10"/>
      <c r="F17" s="22"/>
      <c r="G17" s="22"/>
      <c r="H17" s="21"/>
      <c r="I17" s="10"/>
      <c r="N17" s="21"/>
      <c r="O17" s="41"/>
    </row>
    <row r="18" spans="1:15" ht="16.5" hidden="1" x14ac:dyDescent="0.3">
      <c r="A18" s="27" t="s">
        <v>24</v>
      </c>
      <c r="B18" s="32">
        <f>B17*0.9</f>
        <v>16499700</v>
      </c>
      <c r="C18" s="32">
        <f>C17*0.9</f>
        <v>14561640</v>
      </c>
      <c r="D18" s="33"/>
      <c r="E18" s="10"/>
      <c r="F18" s="22"/>
      <c r="G18" s="22"/>
      <c r="H18" s="21"/>
      <c r="I18" s="10"/>
      <c r="N18" s="21"/>
      <c r="O18" s="10"/>
    </row>
    <row r="19" spans="1:15" ht="16.5" hidden="1" x14ac:dyDescent="0.3">
      <c r="A19" s="27" t="s">
        <v>25</v>
      </c>
      <c r="B19" s="32">
        <f>B17*0.8</f>
        <v>14666400</v>
      </c>
      <c r="C19" s="32">
        <f>C17*0.8</f>
        <v>12943680</v>
      </c>
      <c r="D19" s="33"/>
      <c r="E19" s="10"/>
      <c r="F19" s="22"/>
      <c r="G19" s="22"/>
      <c r="H19" s="21"/>
      <c r="I19" s="10"/>
      <c r="N19" s="21"/>
      <c r="O19" s="10"/>
    </row>
    <row r="20" spans="1:15" ht="16.5" x14ac:dyDescent="0.3">
      <c r="A20" s="27"/>
      <c r="B20" s="32">
        <v>1000000</v>
      </c>
      <c r="C20" s="32">
        <v>1000000</v>
      </c>
      <c r="D20" s="33"/>
      <c r="E20" s="10"/>
      <c r="F20" s="22"/>
      <c r="G20" s="22"/>
      <c r="H20" s="21"/>
      <c r="I20" s="10"/>
      <c r="N20" s="21"/>
      <c r="O20" s="10"/>
    </row>
    <row r="21" spans="1:15" ht="16.5" x14ac:dyDescent="0.3">
      <c r="A21" s="27"/>
      <c r="B21" s="34">
        <f>B20+B17</f>
        <v>19333000</v>
      </c>
      <c r="C21" s="34">
        <f>C20+C17</f>
        <v>17179600</v>
      </c>
      <c r="D21" s="35"/>
      <c r="E21" s="10"/>
      <c r="F21" s="10"/>
      <c r="G21" s="10"/>
    </row>
    <row r="22" spans="1:15" ht="16.5" x14ac:dyDescent="0.3">
      <c r="A22" s="29" t="s">
        <v>15</v>
      </c>
      <c r="B22" s="42">
        <f>B17*0.03/12</f>
        <v>45832.5</v>
      </c>
      <c r="C22" s="34">
        <f>C17*0.03/12</f>
        <v>40449</v>
      </c>
      <c r="D22" s="34"/>
      <c r="E22" s="10"/>
    </row>
    <row r="23" spans="1:15" x14ac:dyDescent="0.25">
      <c r="B23" s="19"/>
      <c r="C23" s="19"/>
    </row>
    <row r="24" spans="1:15" x14ac:dyDescent="0.25">
      <c r="B24" s="19"/>
      <c r="C24" s="19"/>
    </row>
    <row r="26" spans="1:15" x14ac:dyDescent="0.25">
      <c r="D26" t="s">
        <v>13</v>
      </c>
    </row>
    <row r="27" spans="1:15" x14ac:dyDescent="0.25">
      <c r="B27" s="56" t="s">
        <v>19</v>
      </c>
      <c r="C27" s="56" t="s">
        <v>14</v>
      </c>
      <c r="D27" s="16" t="s">
        <v>20</v>
      </c>
      <c r="E27" s="16"/>
      <c r="F27" s="16" t="s">
        <v>11</v>
      </c>
      <c r="G27" s="16" t="s">
        <v>16</v>
      </c>
      <c r="H27" s="16" t="s">
        <v>17</v>
      </c>
      <c r="I27" s="16" t="s">
        <v>18</v>
      </c>
      <c r="J27" s="16"/>
    </row>
    <row r="28" spans="1:15" ht="17.25" x14ac:dyDescent="0.3">
      <c r="B28" s="56"/>
      <c r="C28" s="56">
        <v>632</v>
      </c>
      <c r="D28" s="16"/>
      <c r="E28" s="16"/>
      <c r="F28" s="16">
        <v>18500000</v>
      </c>
      <c r="G28" s="17">
        <f t="shared" ref="G28:G34" si="0">F28/C28</f>
        <v>29272.151898734177</v>
      </c>
      <c r="H28" s="17" t="e">
        <f>F28/D28</f>
        <v>#DIV/0!</v>
      </c>
      <c r="I28" s="17" t="e">
        <f t="shared" ref="I28:I34" si="1">F28/B28</f>
        <v>#DIV/0!</v>
      </c>
      <c r="J28" s="16">
        <f>B28/C28</f>
        <v>0</v>
      </c>
      <c r="K28" s="26"/>
    </row>
    <row r="29" spans="1:15" ht="17.25" x14ac:dyDescent="0.3">
      <c r="B29" s="56"/>
      <c r="C29" s="56">
        <v>555</v>
      </c>
      <c r="D29" s="16"/>
      <c r="E29" s="16"/>
      <c r="F29" s="16">
        <v>15500000</v>
      </c>
      <c r="G29" s="17">
        <f t="shared" si="0"/>
        <v>27927.927927927929</v>
      </c>
      <c r="H29" s="17" t="e">
        <f>F29/D29</f>
        <v>#DIV/0!</v>
      </c>
      <c r="I29" s="17" t="e">
        <f t="shared" si="1"/>
        <v>#DIV/0!</v>
      </c>
      <c r="J29" s="16">
        <f t="shared" ref="J29:J33" si="2">D29/C29</f>
        <v>0</v>
      </c>
      <c r="K29" s="26"/>
    </row>
    <row r="30" spans="1:15" x14ac:dyDescent="0.25">
      <c r="B30" s="56"/>
      <c r="C30" s="56"/>
      <c r="D30" s="16"/>
      <c r="E30" s="16"/>
      <c r="F30" s="17"/>
      <c r="G30" s="17" t="e">
        <f t="shared" si="0"/>
        <v>#DIV/0!</v>
      </c>
      <c r="H30" s="17" t="e">
        <f t="shared" ref="H30:H34" si="3">F30/D30</f>
        <v>#DIV/0!</v>
      </c>
      <c r="I30" s="17" t="e">
        <f t="shared" si="1"/>
        <v>#DIV/0!</v>
      </c>
      <c r="J30" s="16" t="e">
        <f t="shared" si="2"/>
        <v>#DIV/0!</v>
      </c>
    </row>
    <row r="31" spans="1:15" x14ac:dyDescent="0.25">
      <c r="B31" s="56"/>
      <c r="C31" s="56"/>
      <c r="D31" s="16"/>
      <c r="E31" s="16"/>
      <c r="F31" s="17"/>
      <c r="G31" s="17" t="e">
        <f t="shared" si="0"/>
        <v>#DIV/0!</v>
      </c>
      <c r="H31" s="17" t="e">
        <f t="shared" si="3"/>
        <v>#DIV/0!</v>
      </c>
      <c r="I31" s="17" t="e">
        <f t="shared" si="1"/>
        <v>#DIV/0!</v>
      </c>
      <c r="J31" s="16" t="e">
        <f t="shared" si="2"/>
        <v>#DIV/0!</v>
      </c>
    </row>
    <row r="32" spans="1:15" x14ac:dyDescent="0.25">
      <c r="B32" s="56"/>
      <c r="C32" s="56"/>
      <c r="D32" s="16"/>
      <c r="E32" s="16"/>
      <c r="F32" s="17"/>
      <c r="G32" s="17" t="e">
        <f t="shared" si="0"/>
        <v>#DIV/0!</v>
      </c>
      <c r="H32" s="17" t="e">
        <f t="shared" si="3"/>
        <v>#DIV/0!</v>
      </c>
      <c r="I32" s="17" t="e">
        <f t="shared" si="1"/>
        <v>#DIV/0!</v>
      </c>
      <c r="J32" s="16" t="e">
        <f t="shared" si="2"/>
        <v>#DIV/0!</v>
      </c>
    </row>
    <row r="33" spans="1:10" x14ac:dyDescent="0.25">
      <c r="B33" s="56"/>
      <c r="C33" s="56"/>
      <c r="D33" s="16"/>
      <c r="E33" s="16"/>
      <c r="F33" s="17"/>
      <c r="G33" s="17" t="e">
        <f t="shared" si="0"/>
        <v>#DIV/0!</v>
      </c>
      <c r="H33" s="17" t="e">
        <f t="shared" si="3"/>
        <v>#DIV/0!</v>
      </c>
      <c r="I33" s="17" t="e">
        <f t="shared" si="1"/>
        <v>#DIV/0!</v>
      </c>
      <c r="J33" s="16" t="e">
        <f t="shared" si="2"/>
        <v>#DIV/0!</v>
      </c>
    </row>
    <row r="34" spans="1:10" x14ac:dyDescent="0.25">
      <c r="B34" s="56"/>
      <c r="C34" s="56"/>
      <c r="D34" s="16"/>
      <c r="E34" s="16"/>
      <c r="F34" s="16"/>
      <c r="G34" s="17" t="e">
        <f t="shared" si="0"/>
        <v>#DIV/0!</v>
      </c>
      <c r="H34" s="17" t="e">
        <f t="shared" si="3"/>
        <v>#DIV/0!</v>
      </c>
      <c r="I34" s="17" t="e">
        <f t="shared" si="1"/>
        <v>#DIV/0!</v>
      </c>
      <c r="J34" s="16"/>
    </row>
    <row r="35" spans="1:10" x14ac:dyDescent="0.25">
      <c r="B35" s="13" t="s">
        <v>21</v>
      </c>
    </row>
    <row r="36" spans="1:10" x14ac:dyDescent="0.25">
      <c r="B36" s="13">
        <f>45.485*10.764</f>
        <v>489.60053999999997</v>
      </c>
      <c r="C36" s="13">
        <v>5000000</v>
      </c>
      <c r="D36">
        <f t="shared" ref="D36:D41" si="4">C36/B36</f>
        <v>10212.407036969364</v>
      </c>
      <c r="E36">
        <v>240000</v>
      </c>
      <c r="F36">
        <v>30000</v>
      </c>
      <c r="G36" s="10">
        <f>F36+E36+C36</f>
        <v>5270000</v>
      </c>
      <c r="H36">
        <f>G36/B36</f>
        <v>10763.877016965709</v>
      </c>
      <c r="I36" s="10"/>
    </row>
    <row r="37" spans="1:10" x14ac:dyDescent="0.25">
      <c r="B37" s="13">
        <f>47.18*10.764</f>
        <v>507.84551999999996</v>
      </c>
      <c r="C37" s="13">
        <v>5660000</v>
      </c>
      <c r="D37">
        <f t="shared" si="4"/>
        <v>11145.121453468764</v>
      </c>
      <c r="E37">
        <v>163600</v>
      </c>
      <c r="F37">
        <v>23400</v>
      </c>
      <c r="G37" s="10">
        <f>F37+E37+C37</f>
        <v>5847000</v>
      </c>
      <c r="H37">
        <f>G37/B37</f>
        <v>11513.343664033899</v>
      </c>
      <c r="I37" s="10"/>
    </row>
    <row r="38" spans="1:10" x14ac:dyDescent="0.25">
      <c r="B38" s="13">
        <f>47.18*10.764</f>
        <v>507.84551999999996</v>
      </c>
      <c r="C38" s="13">
        <v>6000000</v>
      </c>
      <c r="D38">
        <f t="shared" si="4"/>
        <v>11814.616381769009</v>
      </c>
      <c r="E38">
        <v>240000</v>
      </c>
      <c r="F38">
        <v>30000</v>
      </c>
      <c r="G38" s="10">
        <f>F38+E38+C38</f>
        <v>6270000</v>
      </c>
      <c r="H38">
        <f>G38/B38</f>
        <v>12346.274118948613</v>
      </c>
    </row>
    <row r="39" spans="1:10" ht="15.75" x14ac:dyDescent="0.25">
      <c r="A39" s="11"/>
      <c r="B39" s="13">
        <f>44.971*10.764</f>
        <v>484.06784399999992</v>
      </c>
      <c r="C39" s="13">
        <v>5505000</v>
      </c>
      <c r="D39">
        <f t="shared" si="4"/>
        <v>11372.37283623409</v>
      </c>
      <c r="E39">
        <v>392000</v>
      </c>
      <c r="F39">
        <v>30000</v>
      </c>
      <c r="G39" s="10">
        <f>F39+E39+C39</f>
        <v>5927000</v>
      </c>
      <c r="H39">
        <f>G39/B39</f>
        <v>12244.151462372289</v>
      </c>
    </row>
    <row r="40" spans="1:10" ht="15.75" x14ac:dyDescent="0.25">
      <c r="A40" s="11"/>
      <c r="D40" t="e">
        <f t="shared" si="4"/>
        <v>#DIV/0!</v>
      </c>
      <c r="E40">
        <v>288000</v>
      </c>
      <c r="F40">
        <v>30000</v>
      </c>
      <c r="G40" s="10">
        <f>F40+E40+C40</f>
        <v>318000</v>
      </c>
      <c r="H40" t="e">
        <f>G40/B40</f>
        <v>#DIV/0!</v>
      </c>
    </row>
    <row r="41" spans="1:10" ht="15.75" x14ac:dyDescent="0.25">
      <c r="A41" s="11"/>
      <c r="D41" t="e">
        <f t="shared" si="4"/>
        <v>#DIV/0!</v>
      </c>
    </row>
    <row r="42" spans="1:10" ht="15.75" x14ac:dyDescent="0.25">
      <c r="A42" s="11"/>
    </row>
    <row r="43" spans="1:10" ht="15.75" x14ac:dyDescent="0.25">
      <c r="A43" s="11"/>
    </row>
    <row r="44" spans="1:10" ht="15.75" x14ac:dyDescent="0.25">
      <c r="A44" s="11"/>
    </row>
    <row r="45" spans="1:10" ht="15.75" x14ac:dyDescent="0.25">
      <c r="A45" s="11"/>
    </row>
    <row r="65" spans="4:6" x14ac:dyDescent="0.25">
      <c r="D65" s="10"/>
      <c r="E65" s="10"/>
      <c r="F65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96FA2-B9D7-4186-945C-6284C6ECB1A6}">
  <dimension ref="A1"/>
  <sheetViews>
    <sheetView workbookViewId="0">
      <selection activeCell="U1" sqref="U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2023-11-20T08:28:03Z</dcterms:modified>
</cp:coreProperties>
</file>