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159B958E-1FB6-4A78-AD33-EDBA4FF01E9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B8" i="5" l="1"/>
  <c r="G6" i="5"/>
  <c r="B7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3" i="5" s="1"/>
  <c r="B15" i="5" s="1"/>
  <c r="B20" i="5" s="1"/>
  <c r="B23" i="5" s="1"/>
  <c r="H6" i="1"/>
  <c r="H7" i="1" s="1"/>
  <c r="B22" i="5" l="1"/>
  <c r="B21" i="5"/>
  <c r="J41" i="1"/>
  <c r="K41" i="1" s="1"/>
  <c r="G41" i="1"/>
  <c r="J40" i="1" l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<sst xmlns="http://schemas.openxmlformats.org/spreadsheetml/2006/main" count="73" uniqueCount="51">
  <si>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</si>
  <si>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</si>
  <si>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</si>
  <si>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</si>
  <si>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</si>
  <si>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</si>
  <si>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</si>
  <si>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</si>
  <si>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</si>
  <si>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</si>
  <si>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</si>
  <si>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</si>
  <si>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</si>
  <si>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</si>
  <si>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</si>
  <si>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</si>
  <si>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</si>
  <si>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</si>
  <si>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</si>
  <si>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</si>
  <si>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</si>
  <si>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</si>
  <si>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</si>
  <si>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</si>
  <si>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</si>
  <si>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</si>
  <si>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</si>
  <si>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</si>
  <si>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</si>
  <si>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</si>
  <si>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</si>
  <si>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</si>
  <si>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</si>
  <si>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</si>
  <si>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</si>
  <si>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</si>
  <si>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</si>
  <si>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</si>
  <si>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</si>
  <si>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</si>
  <si>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</si>
  <si>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</si>
  <si>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</si>
  <si>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</si>
  <si>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</si>
  <si>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</si>
  <si>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</si>
  <si>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</si>
  <si>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BAL</t>
  </si>
  <si>
    <t>FMV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</si>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</sst>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H43"/>
  <sheetViews>
    <sheetView tabSelected="1" workbookViewId="0">
      <selection activeCell="J25" sqref="J25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6" max="6" width="14.28515625" bestFit="1" customWidth="1"/>
  </cols>
  <sheetData>
    <row r="2" spans="1:8" x14ac:dyDescent="0.25">
      <c r="A2" s="17"/>
      <c r="B2" s="17"/>
    </row>
    <row r="3" spans="1:8" x14ac:dyDescent="0.25">
      <c r="A3" s="17" t="s">
        <v>34</v>
      </c>
      <c r="B3" s="17"/>
    </row>
    <row r="4" spans="1:8" x14ac:dyDescent="0.25">
      <c r="A4" s="17" t="s">
        <v>20</v>
      </c>
      <c r="B4" s="17">
        <v>2023</v>
      </c>
      <c r="F4">
        <v>619</v>
      </c>
    </row>
    <row r="5" spans="1:8" x14ac:dyDescent="0.25">
      <c r="A5" s="17" t="s">
        <v>21</v>
      </c>
      <c r="B5" s="17">
        <v>2010</v>
      </c>
    </row>
    <row r="6" spans="1:8" x14ac:dyDescent="0.25">
      <c r="A6" s="17" t="s">
        <v>22</v>
      </c>
      <c r="B6" s="17">
        <f>B4-B5</f>
        <v>13</v>
      </c>
      <c r="E6" t="s">
        <v>47</v>
      </c>
      <c r="F6">
        <v>61.89</v>
      </c>
      <c r="G6">
        <f>F6*10.764</f>
        <v>666.18395999999996</v>
      </c>
      <c r="H6">
        <v>666</v>
      </c>
    </row>
    <row r="7" spans="1:8" x14ac:dyDescent="0.25">
      <c r="A7" s="17"/>
      <c r="B7" s="17">
        <f>60-B6</f>
        <v>47</v>
      </c>
    </row>
    <row r="8" spans="1:8" x14ac:dyDescent="0.25">
      <c r="A8" s="17" t="s">
        <v>23</v>
      </c>
      <c r="B8" s="46">
        <f>666*3000</f>
        <v>1998000</v>
      </c>
    </row>
    <row r="9" spans="1:8" x14ac:dyDescent="0.25">
      <c r="A9" s="17" t="s">
        <v>24</v>
      </c>
      <c r="B9" s="17"/>
    </row>
    <row r="10" spans="1:8" x14ac:dyDescent="0.25">
      <c r="A10" s="17"/>
      <c r="B10" s="17"/>
    </row>
    <row r="11" spans="1:8" x14ac:dyDescent="0.25">
      <c r="A11" s="17" t="s">
        <v>25</v>
      </c>
      <c r="B11" s="17">
        <f>100-10</f>
        <v>90</v>
      </c>
    </row>
    <row r="12" spans="1:8" x14ac:dyDescent="0.25">
      <c r="A12" s="17" t="s">
        <v>26</v>
      </c>
      <c r="B12" s="17">
        <f>B11*B6/60</f>
        <v>19.5</v>
      </c>
      <c r="E12" t="s">
        <v>35</v>
      </c>
      <c r="F12">
        <v>701</v>
      </c>
    </row>
    <row r="13" spans="1:8" x14ac:dyDescent="0.25">
      <c r="A13" s="17"/>
      <c r="B13" s="47">
        <f>B12%</f>
        <v>0.19500000000000001</v>
      </c>
      <c r="E13" t="s">
        <v>48</v>
      </c>
      <c r="F13">
        <v>68</v>
      </c>
    </row>
    <row r="14" spans="1:8" x14ac:dyDescent="0.25">
      <c r="A14" s="17"/>
      <c r="B14" s="17"/>
    </row>
    <row r="15" spans="1:8" x14ac:dyDescent="0.25">
      <c r="A15" s="17" t="s">
        <v>27</v>
      </c>
      <c r="B15" s="46">
        <f>ROUND((B8*B13),0)</f>
        <v>389610</v>
      </c>
    </row>
    <row r="16" spans="1:8" x14ac:dyDescent="0.25">
      <c r="A16" s="17" t="s">
        <v>15</v>
      </c>
      <c r="B16" s="46">
        <v>666</v>
      </c>
    </row>
    <row r="17" spans="1:7" x14ac:dyDescent="0.25">
      <c r="A17" s="17" t="s">
        <v>42</v>
      </c>
      <c r="B17" s="17">
        <v>23600</v>
      </c>
    </row>
    <row r="18" spans="1:7" x14ac:dyDescent="0.25">
      <c r="A18" s="17" t="s">
        <v>28</v>
      </c>
      <c r="B18" s="46">
        <f>B17*B16</f>
        <v>15717600</v>
      </c>
    </row>
    <row r="19" spans="1:7" x14ac:dyDescent="0.25">
      <c r="A19" s="17" t="s">
        <v>29</v>
      </c>
      <c r="B19" s="17"/>
    </row>
    <row r="20" spans="1:7" x14ac:dyDescent="0.25">
      <c r="A20" s="43" t="s">
        <v>30</v>
      </c>
      <c r="B20" s="48">
        <f>B18-B15</f>
        <v>15327990</v>
      </c>
      <c r="C20" s="5"/>
      <c r="E20" s="1" t="s">
        <v>49</v>
      </c>
      <c r="F20" s="1">
        <v>15337980</v>
      </c>
      <c r="G20" s="1"/>
    </row>
    <row r="21" spans="1:7" x14ac:dyDescent="0.25">
      <c r="A21" s="43" t="s">
        <v>31</v>
      </c>
      <c r="B21" s="48">
        <f>ROUND((B20*90%),0)</f>
        <v>13795191</v>
      </c>
      <c r="E21" s="1" t="s">
        <v>12</v>
      </c>
      <c r="F21" s="1">
        <v>13804182</v>
      </c>
      <c r="G21" s="1"/>
    </row>
    <row r="22" spans="1:7" x14ac:dyDescent="0.25">
      <c r="A22" s="43" t="s">
        <v>32</v>
      </c>
      <c r="B22" s="48">
        <f>ROUND((B20*80%),0)</f>
        <v>12262392</v>
      </c>
      <c r="E22" s="1" t="s">
        <v>50</v>
      </c>
      <c r="F22" s="1">
        <v>12270384</v>
      </c>
      <c r="G22" s="1"/>
    </row>
    <row r="23" spans="1:7" x14ac:dyDescent="0.25">
      <c r="A23" s="43" t="s">
        <v>33</v>
      </c>
      <c r="B23" s="48">
        <f>MROUND((B20*0.025/12),500)</f>
        <v>32000</v>
      </c>
      <c r="E23" s="1"/>
      <c r="F23" s="1"/>
      <c r="G23" s="1"/>
    </row>
    <row r="25" spans="1:7" x14ac:dyDescent="0.25">
      <c r="B25" s="5"/>
    </row>
    <row r="32" spans="1:7" x14ac:dyDescent="0.25">
      <c r="D32" s="17"/>
      <c r="E32" s="17"/>
    </row>
    <row r="33" spans="4:5" x14ac:dyDescent="0.25">
      <c r="D33" s="17"/>
      <c r="E33" s="17"/>
    </row>
    <row r="34" spans="4:5" x14ac:dyDescent="0.25">
      <c r="D34" s="17"/>
      <c r="E34" s="17"/>
    </row>
    <row r="35" spans="4:5" x14ac:dyDescent="0.25">
      <c r="D35" s="17"/>
      <c r="E35" s="17"/>
    </row>
    <row r="36" spans="4:5" x14ac:dyDescent="0.25">
      <c r="D36" s="43"/>
      <c r="E36" s="43"/>
    </row>
    <row r="37" spans="4:5" x14ac:dyDescent="0.25">
      <c r="D37" s="43"/>
      <c r="E37" s="43"/>
    </row>
    <row r="38" spans="4:5" x14ac:dyDescent="0.25">
      <c r="D38" s="43"/>
      <c r="E38" s="43"/>
    </row>
    <row r="40" spans="4:5" x14ac:dyDescent="0.25">
      <c r="D40" s="17"/>
      <c r="E40" s="17"/>
    </row>
    <row r="41" spans="4:5" x14ac:dyDescent="0.25">
      <c r="D41" s="17"/>
      <c r="E41" s="17"/>
    </row>
    <row r="42" spans="4:5" x14ac:dyDescent="0.25">
      <c r="D42" s="17"/>
      <c r="E42" s="17"/>
    </row>
    <row r="43" spans="4:5" x14ac:dyDescent="0.25">
      <c r="D43" s="17"/>
      <c r="E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2024-01-08T12:17:43Z</dcterms:modified>
</cp:coreProperties>
</file>