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amniwas G Rewar\"/>
    </mc:Choice>
  </mc:AlternateContent>
  <xr:revisionPtr revIDLastSave="0" documentId="13_ncr:1_{8F2E6A16-5AB0-4B0B-A506-AC11E096972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11" i="4"/>
  <c r="C12" i="4"/>
  <c r="C13" i="4"/>
  <c r="C14" i="4"/>
  <c r="C15" i="4"/>
  <c r="C2" i="4"/>
  <c r="Q3" i="4"/>
  <c r="Q4" i="4"/>
  <c r="Q5" i="4"/>
  <c r="Q6" i="4"/>
  <c r="Q7" i="4"/>
  <c r="Q8" i="4"/>
  <c r="Q9" i="4"/>
  <c r="Q10" i="4"/>
  <c r="Q11" i="4"/>
  <c r="Q12" i="4"/>
  <c r="Q13" i="4"/>
  <c r="Q14" i="4"/>
  <c r="Q15" i="4"/>
  <c r="Q2" i="4"/>
  <c r="H21" i="4" l="1"/>
  <c r="R22" i="4"/>
  <c r="R21" i="4"/>
  <c r="R20" i="4"/>
  <c r="R19" i="4"/>
  <c r="I19" i="4"/>
  <c r="P12" i="4" l="1"/>
  <c r="P11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A12" i="4"/>
  <c r="B11" i="4"/>
  <c r="A11" i="4"/>
  <c r="B10" i="4"/>
  <c r="C10" i="4" s="1"/>
  <c r="A10" i="4"/>
  <c r="B9" i="4"/>
  <c r="C9" i="4" s="1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<sst xmlns="http://schemas.openxmlformats.org/spreadsheetml/2006/main" count="27" uniqueCount="22">
  <si>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</si>
  <si>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</si>
  <si>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</si>
  <si>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</si>
  <si>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</si>
  <si>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</si>
  <si>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</si>
  <si>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</si>
  <si>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</si>
  <si>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</si>
  <si>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</si>
  <si>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</si>
  <si>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</si>
  <si>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Plinth No DG - 02, village shelar, bhiwandi</t>
  </si>
  <si>
    <t>ls - 13 to 16 lakhs</t>
  </si>
  <si>
    <t>bua</t>
  </si>
  <si>
    <t>mca</t>
  </si>
  <si>
    <t>rate</t>
  </si>
  <si>
    <t>oc - 2011</t>
  </si>
  <si>
    <t>10.11.23</t>
  </si>
  <si>
    <t>05.06.23</t>
  </si>
  <si>
    <t>bhiwandi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</si>
</sst>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345160</xdr:colOff>
      <xdr:row>42</xdr:row>
      <xdr:rowOff>58211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8DE5CF-179F-46CB-ABFF-BAD252964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94760" cy="7602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535687</xdr:colOff>
      <xdr:row>49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0464FA-732F-4539-9840-1FDBD5E9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385287" cy="8249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2212</xdr:colOff>
      <xdr:row>45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C020FD-4F88-4F9B-A007-A6FAD9B61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851812" cy="8487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221063</xdr:colOff>
      <xdr:row>39</xdr:row>
      <xdr:rowOff>162911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7DA96C-5034-48BD-8135-024267CA5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241863" cy="70685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49B315-B9AE-4E3C-93A9-F986730D3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283281-4796-42D2-B7BF-25266919E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C16096-2508-4603-8E5D-3246E1FEA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154633</xdr:colOff>
      <xdr:row>42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3EB80F-9C43-4CDC-9636-DDFD996AF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04233" cy="79449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373654</xdr:colOff>
      <xdr:row>40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608BFB-E5DF-417B-A570-DCCA4CB7B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613654" cy="752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3" sqref="J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3845.1612903225805</v>
      </c>
      <c r="C2" s="4">
        <f>B2*1.24</f>
        <v>4768</v>
      </c>
      <c r="D2" s="4">
        <f t="shared" ref="D2:D13" si="2">C2*1.2</f>
        <v>5721.5999999999995</v>
      </c>
      <c r="E2" s="5">
        <f t="shared" ref="E2:E13" si="3">R2</f>
        <v>23800000</v>
      </c>
      <c r="F2" s="10">
        <f t="shared" ref="F2:F13" si="4">ROUND((E2/B2),0)</f>
        <v>6190</v>
      </c>
      <c r="G2" s="10">
        <f t="shared" ref="G2:G13" si="5">ROUND((E2/C2),0)</f>
        <v>4992</v>
      </c>
      <c r="H2" s="10">
        <f t="shared" ref="H2:H13" si="6">ROUND((E2/D2),0)</f>
        <v>4160</v>
      </c>
      <c r="I2" s="4" t="e">
        <f>#REF!</f>
        <v>#REF!</v>
      </c>
      <c r="J2" s="4">
        <f t="shared" ref="J2:J13" si="7">S2</f>
        <v>0</v>
      </c>
      <c r="O2">
        <v>0</v>
      </c>
      <c r="P2">
        <v>4768</v>
      </c>
      <c r="Q2">
        <f>P2/1.24</f>
        <v>3845.1612903225805</v>
      </c>
      <c r="R2" s="2">
        <v>23800000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3364.516129032258</v>
      </c>
      <c r="C3" s="4">
        <f t="shared" ref="C3:C15" si="8">B3*1.24</f>
        <v>4172</v>
      </c>
      <c r="D3" s="4">
        <f t="shared" si="2"/>
        <v>5006.3999999999996</v>
      </c>
      <c r="E3" s="5">
        <f t="shared" si="3"/>
        <v>26000000</v>
      </c>
      <c r="F3" s="10">
        <f t="shared" si="4"/>
        <v>7728</v>
      </c>
      <c r="G3" s="10">
        <f t="shared" si="5"/>
        <v>6232</v>
      </c>
      <c r="H3" s="10">
        <f t="shared" si="6"/>
        <v>5193</v>
      </c>
      <c r="I3" s="4" t="e">
        <f>#REF!</f>
        <v>#REF!</v>
      </c>
      <c r="J3" s="4">
        <f t="shared" si="7"/>
        <v>0</v>
      </c>
      <c r="O3">
        <v>0</v>
      </c>
      <c r="P3">
        <v>4172</v>
      </c>
      <c r="Q3">
        <f t="shared" ref="Q3:Q15" si="9">P3/1.24</f>
        <v>3364.516129032258</v>
      </c>
      <c r="R3" s="2">
        <v>26000000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4838.7096774193551</v>
      </c>
      <c r="C4" s="4">
        <f t="shared" si="8"/>
        <v>6000</v>
      </c>
      <c r="D4" s="4">
        <f t="shared" si="2"/>
        <v>7200</v>
      </c>
      <c r="E4" s="5">
        <f t="shared" si="3"/>
        <v>22500000</v>
      </c>
      <c r="F4" s="10">
        <f t="shared" si="4"/>
        <v>4650</v>
      </c>
      <c r="G4" s="15">
        <f t="shared" si="5"/>
        <v>3750</v>
      </c>
      <c r="H4" s="10">
        <f t="shared" si="6"/>
        <v>3125</v>
      </c>
      <c r="I4" s="4" t="e">
        <f>#REF!</f>
        <v>#REF!</v>
      </c>
      <c r="J4" s="4">
        <f t="shared" si="7"/>
        <v>0</v>
      </c>
      <c r="O4">
        <v>0</v>
      </c>
      <c r="P4">
        <v>6000</v>
      </c>
      <c r="Q4">
        <f t="shared" si="9"/>
        <v>4838.7096774193551</v>
      </c>
      <c r="R4" s="2">
        <v>22500000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653.22580645161293</v>
      </c>
      <c r="C5" s="4">
        <f t="shared" si="8"/>
        <v>810</v>
      </c>
      <c r="D5" s="4">
        <f t="shared" si="2"/>
        <v>972</v>
      </c>
      <c r="E5" s="5">
        <f t="shared" si="3"/>
        <v>3645000</v>
      </c>
      <c r="F5" s="10">
        <f t="shared" si="4"/>
        <v>5580</v>
      </c>
      <c r="G5" s="10">
        <f t="shared" si="5"/>
        <v>4500</v>
      </c>
      <c r="H5" s="10">
        <f t="shared" si="6"/>
        <v>3750</v>
      </c>
      <c r="I5" s="4" t="e">
        <f>#REF!</f>
        <v>#REF!</v>
      </c>
      <c r="J5" s="4">
        <f t="shared" si="7"/>
        <v>0</v>
      </c>
      <c r="O5">
        <v>0</v>
      </c>
      <c r="P5">
        <v>810</v>
      </c>
      <c r="Q5">
        <f t="shared" si="9"/>
        <v>653.22580645161293</v>
      </c>
      <c r="R5" s="2">
        <v>3645000</v>
      </c>
      <c r="S5" s="8"/>
      <c r="T5" s="8"/>
    </row>
    <row r="6" spans="1:20" x14ac:dyDescent="0.25">
      <c r="A6" s="4">
        <f t="shared" si="0"/>
        <v>0</v>
      </c>
      <c r="B6" s="4">
        <f t="shared" si="1"/>
        <v>1824.1935483870968</v>
      </c>
      <c r="C6" s="4">
        <f t="shared" si="8"/>
        <v>2262</v>
      </c>
      <c r="D6" s="4">
        <f t="shared" si="2"/>
        <v>2714.4</v>
      </c>
      <c r="E6" s="5">
        <f t="shared" si="3"/>
        <v>3000000</v>
      </c>
      <c r="F6" s="10">
        <f t="shared" si="4"/>
        <v>1645</v>
      </c>
      <c r="G6" s="15">
        <f t="shared" si="5"/>
        <v>1326</v>
      </c>
      <c r="H6" s="10">
        <f t="shared" si="6"/>
        <v>1105</v>
      </c>
      <c r="I6" s="4" t="e">
        <f>#REF!</f>
        <v>#REF!</v>
      </c>
      <c r="J6" s="4" t="str">
        <f t="shared" si="7"/>
        <v>10.11.23</v>
      </c>
      <c r="O6">
        <v>0</v>
      </c>
      <c r="P6">
        <v>2262</v>
      </c>
      <c r="Q6">
        <f t="shared" si="9"/>
        <v>1824.1935483870968</v>
      </c>
      <c r="R6" s="2">
        <v>3000000</v>
      </c>
      <c r="S6" s="8" t="s">
        <v>19</v>
      </c>
      <c r="T6" s="8"/>
    </row>
    <row r="7" spans="1:20" x14ac:dyDescent="0.25">
      <c r="A7" s="4">
        <f t="shared" si="0"/>
        <v>0</v>
      </c>
      <c r="B7" s="4">
        <f t="shared" si="1"/>
        <v>1768.5483870967741</v>
      </c>
      <c r="C7" s="4">
        <f t="shared" si="8"/>
        <v>2193</v>
      </c>
      <c r="D7" s="4">
        <f t="shared" si="2"/>
        <v>2631.6</v>
      </c>
      <c r="E7" s="5">
        <f t="shared" si="3"/>
        <v>2083350</v>
      </c>
      <c r="F7" s="10">
        <f t="shared" si="4"/>
        <v>1178</v>
      </c>
      <c r="G7" s="10">
        <f t="shared" si="5"/>
        <v>950</v>
      </c>
      <c r="H7" s="10">
        <f t="shared" si="6"/>
        <v>792</v>
      </c>
      <c r="I7" s="4" t="e">
        <f>#REF!</f>
        <v>#REF!</v>
      </c>
      <c r="J7" s="4" t="str">
        <f t="shared" si="7"/>
        <v>05.06.23</v>
      </c>
      <c r="O7">
        <v>0</v>
      </c>
      <c r="P7">
        <v>2193</v>
      </c>
      <c r="Q7">
        <f t="shared" si="9"/>
        <v>1768.5483870967741</v>
      </c>
      <c r="R7" s="2">
        <v>2083350</v>
      </c>
      <c r="S7" s="8" t="s">
        <v>20</v>
      </c>
      <c r="T7" s="8"/>
    </row>
    <row r="8" spans="1:20" x14ac:dyDescent="0.25">
      <c r="A8" s="4">
        <f t="shared" si="0"/>
        <v>0</v>
      </c>
      <c r="B8" s="4">
        <f t="shared" si="1"/>
        <v>1705.6451612903227</v>
      </c>
      <c r="C8" s="4">
        <f t="shared" si="8"/>
        <v>2115</v>
      </c>
      <c r="D8" s="4">
        <f t="shared" si="2"/>
        <v>2538</v>
      </c>
      <c r="E8" s="5">
        <f t="shared" si="3"/>
        <v>2009250</v>
      </c>
      <c r="F8" s="10">
        <f t="shared" si="4"/>
        <v>1178</v>
      </c>
      <c r="G8" s="10">
        <f t="shared" si="5"/>
        <v>950</v>
      </c>
      <c r="H8" s="10">
        <f t="shared" si="6"/>
        <v>792</v>
      </c>
      <c r="I8" s="4" t="e">
        <f>#REF!</f>
        <v>#REF!</v>
      </c>
      <c r="J8" s="4" t="str">
        <f t="shared" si="7"/>
        <v>05.06.23</v>
      </c>
      <c r="O8">
        <v>0</v>
      </c>
      <c r="P8">
        <v>2115</v>
      </c>
      <c r="Q8">
        <f t="shared" si="9"/>
        <v>1705.6451612903227</v>
      </c>
      <c r="R8" s="2">
        <v>2009250</v>
      </c>
      <c r="S8" s="8" t="s">
        <v>20</v>
      </c>
      <c r="T8" s="8"/>
    </row>
    <row r="9" spans="1:20" x14ac:dyDescent="0.25">
      <c r="A9" s="4">
        <f t="shared" si="0"/>
        <v>0</v>
      </c>
      <c r="B9" s="4">
        <f t="shared" si="1"/>
        <v>1556.4516129032259</v>
      </c>
      <c r="C9" s="4">
        <f t="shared" si="8"/>
        <v>1930</v>
      </c>
      <c r="D9" s="4">
        <f t="shared" si="2"/>
        <v>2316</v>
      </c>
      <c r="E9" s="5">
        <f t="shared" si="3"/>
        <v>4200000</v>
      </c>
      <c r="F9" s="10">
        <f t="shared" si="4"/>
        <v>2698</v>
      </c>
      <c r="G9" s="15">
        <f t="shared" si="5"/>
        <v>2176</v>
      </c>
      <c r="H9" s="10">
        <f t="shared" si="6"/>
        <v>1813</v>
      </c>
      <c r="I9" s="4" t="e">
        <f>#REF!</f>
        <v>#REF!</v>
      </c>
      <c r="J9" s="4" t="str">
        <f t="shared" si="7"/>
        <v>bhiwandi</v>
      </c>
      <c r="O9">
        <v>0</v>
      </c>
      <c r="P9">
        <v>1930</v>
      </c>
      <c r="Q9">
        <f t="shared" si="9"/>
        <v>1556.4516129032259</v>
      </c>
      <c r="R9" s="2">
        <v>4200000</v>
      </c>
      <c r="S9" s="8" t="s">
        <v>21</v>
      </c>
      <c r="T9" s="8"/>
    </row>
    <row r="10" spans="1:20" x14ac:dyDescent="0.25">
      <c r="A10" s="4">
        <f t="shared" si="0"/>
        <v>0</v>
      </c>
      <c r="B10" s="4">
        <f t="shared" si="1"/>
        <v>2580.6451612903224</v>
      </c>
      <c r="C10" s="4">
        <f t="shared" si="8"/>
        <v>3200</v>
      </c>
      <c r="D10" s="4">
        <f t="shared" si="2"/>
        <v>3840</v>
      </c>
      <c r="E10" s="5">
        <f t="shared" si="3"/>
        <v>6000000</v>
      </c>
      <c r="F10" s="10">
        <f t="shared" si="4"/>
        <v>2325</v>
      </c>
      <c r="G10" s="15">
        <f t="shared" si="5"/>
        <v>1875</v>
      </c>
      <c r="H10" s="10">
        <f t="shared" si="6"/>
        <v>1563</v>
      </c>
      <c r="I10" s="4" t="e">
        <f>#REF!</f>
        <v>#REF!</v>
      </c>
      <c r="J10" s="4" t="str">
        <f t="shared" si="7"/>
        <v>bhiwandi</v>
      </c>
      <c r="O10">
        <v>0</v>
      </c>
      <c r="P10">
        <v>3200</v>
      </c>
      <c r="Q10">
        <f t="shared" si="9"/>
        <v>2580.6451612903224</v>
      </c>
      <c r="R10" s="2">
        <v>6000000</v>
      </c>
      <c r="S10" s="8" t="s">
        <v>21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ref="P9:P12" si="10">O11/1.2</f>
        <v>0</v>
      </c>
      <c r="Q11">
        <f t="shared" si="9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9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9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9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9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15</v>
      </c>
      <c r="H19">
        <v>2282</v>
      </c>
      <c r="I19">
        <f>211.98*10.764</f>
        <v>2281.75272</v>
      </c>
      <c r="O19" t="s">
        <v>16</v>
      </c>
      <c r="P19">
        <v>70.58</v>
      </c>
      <c r="Q19">
        <v>24.37</v>
      </c>
      <c r="R19">
        <f>Q19*P19</f>
        <v>1720.0346</v>
      </c>
    </row>
    <row r="20" spans="7:24" x14ac:dyDescent="0.25">
      <c r="G20" t="s">
        <v>17</v>
      </c>
      <c r="H20">
        <v>2200</v>
      </c>
      <c r="P20">
        <v>4.68</v>
      </c>
      <c r="Q20">
        <v>24.58</v>
      </c>
      <c r="R20">
        <f>Q20*P20</f>
        <v>115.03439999999999</v>
      </c>
    </row>
    <row r="21" spans="7:24" x14ac:dyDescent="0.25">
      <c r="H21">
        <f>H20*H19</f>
        <v>5020400</v>
      </c>
      <c r="R21">
        <f>R20+R19</f>
        <v>1835.069</v>
      </c>
    </row>
    <row r="22" spans="7:24" x14ac:dyDescent="0.25">
      <c r="H22" s="6"/>
      <c r="R22">
        <f>H19/R21</f>
        <v>1.2435499700556218</v>
      </c>
    </row>
    <row r="24" spans="7:24" x14ac:dyDescent="0.25">
      <c r="G24" s="6" t="s">
        <v>14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2023-12-04T06:19:40Z</dcterms:modified>
</cp:coreProperties>
</file>