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UBI\Sakinaka\Badruddin Aboobaker Khan\Lake Florence\"/>
    </mc:Choice>
  </mc:AlternateContent>
  <xr:revisionPtr revIDLastSave="0" documentId="13_ncr:1_{D1F3C534-AD41-49C0-9708-443D65DC2D59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5" l="1"/>
  <c r="E25" i="23"/>
  <c r="D21" i="23"/>
  <c r="D20" i="23"/>
  <c r="E20" i="23" s="1"/>
  <c r="E21" i="23"/>
  <c r="C5" i="25" l="1"/>
  <c r="P2" i="4"/>
  <c r="P3" i="4"/>
  <c r="B3" i="4" s="1"/>
  <c r="C3" i="4" s="1"/>
  <c r="D3" i="4" s="1"/>
  <c r="P4" i="4"/>
  <c r="Q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l="1"/>
  <c r="E19" i="23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<sst xmlns="http://schemas.openxmlformats.org/spreadsheetml/2006/main" count="127" uniqueCount="86">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</sst>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468492</xdr:colOff>
      <xdr:row>47</xdr:row>
      <xdr:rowOff>106002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D84899-63A2-9572-512C-C1C048832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60492" cy="8792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354176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27DCC1-C2EE-8E6B-6CBD-7C2A137EC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46176" cy="8830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401808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D0BC4C-EBC7-F85B-043E-40F55E821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93808" cy="8773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525905</xdr:colOff>
      <xdr:row>48</xdr:row>
      <xdr:rowOff>144098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79CB8A-7744-8E7F-11BA-453FF490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46705" cy="8764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449694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DDA060-08C4-EB61-3B8D-1495AC2E1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70494" cy="8802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v>174560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C3*5%</f>
        <v>8728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183288</v>
      </c>
      <c r="D5" s="63" t="s">
        <v>62</v>
      </c>
      <c r="E5" s="64">
        <f>C5/10.764</f>
        <v>17027.870680044594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83820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99468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83553.119999999995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167373.12</v>
      </c>
      <c r="D9" s="63" t="s">
        <v>62</v>
      </c>
      <c r="E9" s="64">
        <f>C9/10.764</f>
        <v>15549.342251950948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2007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16</v>
      </c>
      <c r="D13" s="70">
        <f>D12-C13</f>
        <v>84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H16" sqref="H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27000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24300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16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44</v>
      </c>
      <c r="D8" s="26">
        <v>2007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24</v>
      </c>
      <c r="D10" s="26"/>
      <c r="F10" s="19"/>
    </row>
    <row r="11" spans="1:6" x14ac:dyDescent="0.25">
      <c r="A11" s="16"/>
      <c r="B11" s="27"/>
      <c r="C11" s="28">
        <f>C10%</f>
        <v>0.24</v>
      </c>
      <c r="D11" s="28"/>
      <c r="F11" s="19"/>
    </row>
    <row r="12" spans="1:6" x14ac:dyDescent="0.25">
      <c r="A12" s="16" t="s">
        <v>21</v>
      </c>
      <c r="B12" s="20"/>
      <c r="C12" s="21">
        <f>C6*C11</f>
        <v>648</v>
      </c>
      <c r="D12" s="24"/>
      <c r="F12" s="19"/>
    </row>
    <row r="13" spans="1:6" x14ac:dyDescent="0.25">
      <c r="A13" s="16" t="s">
        <v>22</v>
      </c>
      <c r="B13" s="20"/>
      <c r="C13" s="21">
        <f>C6-C12</f>
        <v>2052</v>
      </c>
      <c r="D13" s="24"/>
      <c r="F13" s="19"/>
    </row>
    <row r="14" spans="1:6" x14ac:dyDescent="0.25">
      <c r="A14" s="16" t="s">
        <v>15</v>
      </c>
      <c r="B14" s="20"/>
      <c r="C14" s="21">
        <f>C5</f>
        <v>24300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26352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788</v>
      </c>
      <c r="D18" s="26" t="s">
        <v>85</v>
      </c>
      <c r="F18" s="19"/>
    </row>
    <row r="19" spans="1:6" x14ac:dyDescent="0.25">
      <c r="A19" s="16" t="s">
        <v>74</v>
      </c>
      <c r="B19" s="6"/>
      <c r="C19" s="32">
        <f>C18*C16</f>
        <v>20765376</v>
      </c>
      <c r="D19" s="33">
        <v>1000000</v>
      </c>
      <c r="E19" s="70">
        <f>C19+D19</f>
        <v>21765376</v>
      </c>
      <c r="F19" s="34"/>
    </row>
    <row r="20" spans="1:6" x14ac:dyDescent="0.25">
      <c r="A20" s="16" t="s">
        <v>24</v>
      </c>
      <c r="C20" s="35">
        <f>C19*90%</f>
        <v>18688838.400000002</v>
      </c>
      <c r="D20" s="33">
        <f>D19*0.9</f>
        <v>900000</v>
      </c>
      <c r="E20" s="70">
        <f t="shared" ref="E20:E21" si="0">C20+D20</f>
        <v>19588838.400000002</v>
      </c>
      <c r="F20" s="19"/>
    </row>
    <row r="21" spans="1:6" x14ac:dyDescent="0.25">
      <c r="A21" s="16" t="s">
        <v>25</v>
      </c>
      <c r="C21" s="35">
        <f>C19*80%</f>
        <v>16612300.800000001</v>
      </c>
      <c r="D21" s="33">
        <f>D19*0.8</f>
        <v>800000</v>
      </c>
      <c r="E21" s="70">
        <f t="shared" si="0"/>
        <v>17412300.800000001</v>
      </c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2127600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43261.200000000004</v>
      </c>
      <c r="D25" s="35"/>
      <c r="E25" s="35">
        <f>E19*0.03/12</f>
        <v>54413.440000000002</v>
      </c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8" sqref="S8:S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650</v>
      </c>
      <c r="C2" s="4">
        <f t="shared" ref="C2:C16" si="1">B2*1.2</f>
        <v>780</v>
      </c>
      <c r="D2" s="4">
        <f t="shared" ref="D2:D16" si="2">C2*1.2</f>
        <v>936</v>
      </c>
      <c r="E2" s="5">
        <f t="shared" ref="E2:E16" si="3">R2</f>
        <v>24500000</v>
      </c>
      <c r="F2" s="4">
        <f t="shared" ref="F2:F15" si="4">ROUND((E2/B2),0)</f>
        <v>37692</v>
      </c>
      <c r="G2" s="4">
        <f t="shared" ref="G2:G15" si="5">ROUND((E2/C2),0)</f>
        <v>31410</v>
      </c>
      <c r="H2" s="4">
        <f t="shared" ref="H2:H15" si="6">ROUND((E2/D2),0)</f>
        <v>26175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650</v>
      </c>
      <c r="R2" s="2">
        <v>24500000</v>
      </c>
      <c r="S2" s="2"/>
    </row>
    <row r="3" spans="1:19" x14ac:dyDescent="0.25">
      <c r="A3" s="4">
        <v>2</v>
      </c>
      <c r="B3" s="4">
        <f t="shared" si="0"/>
        <v>700</v>
      </c>
      <c r="C3" s="4">
        <f t="shared" si="1"/>
        <v>840</v>
      </c>
      <c r="D3" s="4">
        <f t="shared" si="2"/>
        <v>1008</v>
      </c>
      <c r="E3" s="5">
        <f t="shared" si="3"/>
        <v>23000000</v>
      </c>
      <c r="F3" s="4">
        <f t="shared" si="4"/>
        <v>32857</v>
      </c>
      <c r="G3" s="78">
        <f t="shared" si="5"/>
        <v>27381</v>
      </c>
      <c r="H3" s="78">
        <f t="shared" si="6"/>
        <v>22817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700</v>
      </c>
      <c r="R3" s="79">
        <v>23000000</v>
      </c>
      <c r="S3" s="2"/>
    </row>
    <row r="4" spans="1:19" x14ac:dyDescent="0.25">
      <c r="A4" s="4">
        <v>3</v>
      </c>
      <c r="B4" s="4">
        <f t="shared" si="0"/>
        <v>635</v>
      </c>
      <c r="C4" s="4">
        <f t="shared" si="1"/>
        <v>762</v>
      </c>
      <c r="D4" s="4">
        <f t="shared" si="2"/>
        <v>914.4</v>
      </c>
      <c r="E4" s="5">
        <f t="shared" si="3"/>
        <v>22500000</v>
      </c>
      <c r="F4" s="4">
        <f t="shared" si="4"/>
        <v>35433</v>
      </c>
      <c r="G4" s="78">
        <f t="shared" si="5"/>
        <v>29528</v>
      </c>
      <c r="H4" s="78">
        <f t="shared" si="6"/>
        <v>24606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635</v>
      </c>
      <c r="R4" s="79">
        <v>22500000</v>
      </c>
      <c r="S4" s="2"/>
    </row>
    <row r="5" spans="1:19" x14ac:dyDescent="0.25">
      <c r="A5" s="4">
        <v>4</v>
      </c>
      <c r="B5" s="4">
        <f t="shared" si="0"/>
        <v>758.33333333333337</v>
      </c>
      <c r="C5" s="4">
        <f t="shared" si="1"/>
        <v>910</v>
      </c>
      <c r="D5" s="4">
        <f t="shared" si="2"/>
        <v>1092</v>
      </c>
      <c r="E5" s="5">
        <f t="shared" si="3"/>
        <v>24500000</v>
      </c>
      <c r="F5" s="4">
        <f t="shared" si="4"/>
        <v>32308</v>
      </c>
      <c r="G5" s="78">
        <f t="shared" si="5"/>
        <v>26923</v>
      </c>
      <c r="H5" s="78">
        <f t="shared" si="6"/>
        <v>22436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v>910</v>
      </c>
      <c r="Q5" s="7">
        <f t="shared" ref="Q2:Q10" si="10">P5/1.2</f>
        <v>758.33333333333337</v>
      </c>
      <c r="R5" s="79">
        <v>24500000</v>
      </c>
      <c r="S5" s="2"/>
    </row>
    <row r="6" spans="1:19" x14ac:dyDescent="0.25">
      <c r="A6" s="4">
        <v>5</v>
      </c>
      <c r="B6" s="4">
        <f t="shared" si="0"/>
        <v>650</v>
      </c>
      <c r="C6" s="4">
        <f t="shared" si="1"/>
        <v>780</v>
      </c>
      <c r="D6" s="4">
        <f t="shared" si="2"/>
        <v>936</v>
      </c>
      <c r="E6" s="5">
        <f t="shared" si="3"/>
        <v>22500000</v>
      </c>
      <c r="F6" s="4">
        <f t="shared" si="4"/>
        <v>34615</v>
      </c>
      <c r="G6" s="78">
        <f t="shared" si="5"/>
        <v>28846</v>
      </c>
      <c r="H6" s="78">
        <f t="shared" si="6"/>
        <v>24038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650</v>
      </c>
      <c r="R6" s="79">
        <v>22500000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/>
      <c r="F28" s="57" t="s">
        <v>71</v>
      </c>
      <c r="G28" s="57">
        <v>660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788</v>
      </c>
      <c r="H29" s="10">
        <f>G29/G28</f>
        <v>1.1939393939393939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2023-11-23T11:46:34Z</dcterms:modified>
</cp:coreProperties>
</file>