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R20" i="1"/>
  <c r="R23" i="1"/>
  <c r="Q15" i="1"/>
  <c r="J25" i="1"/>
  <c r="J23" i="1"/>
  <c r="J21" i="1"/>
  <c r="M17" i="1"/>
  <c r="M12" i="1"/>
  <c r="J17" i="1"/>
  <c r="J13" i="1"/>
  <c r="K3" i="1"/>
  <c r="M21" i="1"/>
  <c r="H7" i="1"/>
  <c r="H5" i="1"/>
  <c r="H4" i="1"/>
  <c r="K2" i="1"/>
  <c r="J1" i="1"/>
  <c r="H3" i="1"/>
  <c r="A7" i="1" l="1"/>
  <c r="D3" i="1"/>
  <c r="C2" i="1"/>
  <c r="C1" i="1"/>
</calcChain>
</file>

<file path=xl/sharedStrings.xml><?xml version="1.0" encoding="utf-8"?>
<sst xmlns="http://schemas.openxmlformats.org/spreadsheetml/2006/main" count="15" uniqueCount="15">
  <si>
    <t>Carpet</t>
  </si>
  <si>
    <t>Usable Area</t>
  </si>
  <si>
    <t>RR</t>
  </si>
  <si>
    <t xml:space="preserve">Carpet </t>
  </si>
  <si>
    <t>Usable</t>
  </si>
  <si>
    <t>Total</t>
  </si>
  <si>
    <t>Rate</t>
  </si>
  <si>
    <t>FMV</t>
  </si>
  <si>
    <t>RV</t>
  </si>
  <si>
    <t>DV</t>
  </si>
  <si>
    <t>Insurable</t>
  </si>
  <si>
    <t>Guideline</t>
  </si>
  <si>
    <t>Rental</t>
  </si>
  <si>
    <t>BU</t>
  </si>
  <si>
    <t>B+G+6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</si>
</sst>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J19" sqref="J19"/>
    </sheetView>
  </sheetViews>
  <sheetFormatPr defaultRowHeight="15" x14ac:dyDescent="0.25"/>
  <cols>
    <col min="2" max="2" width="10" bestFit="1" customWidth="1"/>
    <col min="8" max="8" width="12.5703125" bestFit="1" customWidth="1"/>
    <col min="9" max="9" width="9.28515625" bestFit="1" customWidth="1"/>
    <col min="10" max="11" width="12.5703125" bestFit="1" customWidth="1"/>
    <col min="13" max="13" width="10.140625" bestFit="1" customWidth="1"/>
  </cols>
  <sheetData>
    <row r="1" spans="1:17" x14ac:dyDescent="0.25">
      <c r="A1" t="s">
        <v>0</v>
      </c>
      <c r="B1">
        <v>61.4</v>
      </c>
      <c r="C1">
        <f>B1*10.764</f>
        <v>660.90959999999995</v>
      </c>
      <c r="D1">
        <v>661</v>
      </c>
      <c r="H1" s="1">
        <v>744</v>
      </c>
      <c r="I1" s="1"/>
      <c r="J1" s="1">
        <f>H1*1.1</f>
        <v>818.40000000000009</v>
      </c>
      <c r="K1" s="1"/>
    </row>
    <row r="2" spans="1:17" x14ac:dyDescent="0.25">
      <c r="A2" t="s">
        <v>1</v>
      </c>
      <c r="B2">
        <v>7.68</v>
      </c>
      <c r="C2">
        <f>B2*10.764</f>
        <v>82.667519999999996</v>
      </c>
      <c r="D2">
        <v>83</v>
      </c>
      <c r="H2" s="1">
        <v>7300</v>
      </c>
      <c r="I2" s="1">
        <v>2000</v>
      </c>
      <c r="J2" s="1">
        <v>818</v>
      </c>
      <c r="K2" s="1">
        <f>J2*I2</f>
        <v>1636000</v>
      </c>
    </row>
    <row r="3" spans="1:17" x14ac:dyDescent="0.25">
      <c r="D3">
        <f>SUM(D1:D2)</f>
        <v>744</v>
      </c>
      <c r="H3" s="1">
        <f>H2*H1</f>
        <v>5431200</v>
      </c>
      <c r="I3" s="1"/>
      <c r="J3" s="1"/>
      <c r="K3" s="1">
        <f>J2*M22</f>
        <v>2940710</v>
      </c>
    </row>
    <row r="4" spans="1:17" x14ac:dyDescent="0.25">
      <c r="H4" s="1">
        <f>H3*95%</f>
        <v>5159640</v>
      </c>
      <c r="I4" s="1"/>
      <c r="J4" s="1"/>
      <c r="K4" s="1"/>
    </row>
    <row r="5" spans="1:17" x14ac:dyDescent="0.25">
      <c r="H5" s="1">
        <f>H3*80%</f>
        <v>4344960</v>
      </c>
      <c r="I5" s="1"/>
      <c r="J5" s="1"/>
      <c r="K5" s="1"/>
    </row>
    <row r="6" spans="1:17" x14ac:dyDescent="0.25">
      <c r="A6">
        <v>4000000</v>
      </c>
      <c r="H6" s="1"/>
      <c r="I6" s="1"/>
      <c r="J6" s="1"/>
      <c r="K6" s="1"/>
    </row>
    <row r="7" spans="1:17" x14ac:dyDescent="0.25">
      <c r="A7">
        <f>A6/744</f>
        <v>5376.3440860215051</v>
      </c>
      <c r="H7" s="1">
        <f>H3*0.025/12</f>
        <v>11315</v>
      </c>
      <c r="I7" s="1"/>
      <c r="J7" s="1"/>
      <c r="K7" s="1"/>
    </row>
    <row r="11" spans="1:17" x14ac:dyDescent="0.25">
      <c r="I11" t="s">
        <v>3</v>
      </c>
      <c r="J11" s="1">
        <v>661</v>
      </c>
      <c r="K11" s="1"/>
      <c r="L11" s="1" t="s">
        <v>13</v>
      </c>
      <c r="M11" s="1">
        <v>744</v>
      </c>
      <c r="Q11" t="s">
        <v>14</v>
      </c>
    </row>
    <row r="12" spans="1:17" x14ac:dyDescent="0.25">
      <c r="I12" t="s">
        <v>4</v>
      </c>
      <c r="J12" s="1">
        <v>83</v>
      </c>
      <c r="K12" s="1"/>
      <c r="L12" s="1"/>
      <c r="M12" s="1">
        <f>M11*1.1</f>
        <v>818.40000000000009</v>
      </c>
      <c r="Q12">
        <v>1</v>
      </c>
    </row>
    <row r="13" spans="1:17" x14ac:dyDescent="0.25">
      <c r="I13" t="s">
        <v>5</v>
      </c>
      <c r="J13" s="1">
        <f>SUM(J11:J12)</f>
        <v>744</v>
      </c>
      <c r="K13" s="1"/>
      <c r="L13" s="1"/>
      <c r="M13" s="1">
        <v>818</v>
      </c>
      <c r="Q13">
        <v>1</v>
      </c>
    </row>
    <row r="14" spans="1:17" x14ac:dyDescent="0.25">
      <c r="J14" s="1"/>
      <c r="K14" s="1"/>
      <c r="L14" s="1"/>
      <c r="M14" s="1"/>
      <c r="Q14">
        <v>6</v>
      </c>
    </row>
    <row r="15" spans="1:17" x14ac:dyDescent="0.25">
      <c r="I15" t="s">
        <v>6</v>
      </c>
      <c r="J15" s="1">
        <v>7300</v>
      </c>
      <c r="K15" s="1"/>
      <c r="L15" s="1"/>
      <c r="M15" s="1">
        <v>7300</v>
      </c>
      <c r="Q15">
        <f>SUM(Q12:Q14)</f>
        <v>8</v>
      </c>
    </row>
    <row r="16" spans="1:17" x14ac:dyDescent="0.25">
      <c r="J16" s="1"/>
      <c r="K16" s="1"/>
      <c r="L16" s="1"/>
      <c r="M16" s="1">
        <v>2000</v>
      </c>
    </row>
    <row r="17" spans="9:18" x14ac:dyDescent="0.25">
      <c r="I17" s="2" t="s">
        <v>7</v>
      </c>
      <c r="J17" s="3">
        <f>J15*J13</f>
        <v>5431200</v>
      </c>
      <c r="K17" s="1"/>
      <c r="L17" s="1"/>
      <c r="M17" s="1">
        <f>M15-M16</f>
        <v>5300</v>
      </c>
    </row>
    <row r="18" spans="9:18" x14ac:dyDescent="0.25">
      <c r="I18" t="s">
        <v>8</v>
      </c>
      <c r="J18" s="1">
        <f>J17*95%</f>
        <v>5159640</v>
      </c>
      <c r="K18" s="1"/>
      <c r="L18" s="1"/>
      <c r="M18" s="1"/>
      <c r="Q18">
        <v>5</v>
      </c>
      <c r="R18">
        <v>5</v>
      </c>
    </row>
    <row r="19" spans="9:18" x14ac:dyDescent="0.25">
      <c r="I19" t="s">
        <v>9</v>
      </c>
      <c r="J19" s="1">
        <f>J17*80%</f>
        <v>4344960</v>
      </c>
      <c r="K19" s="1"/>
      <c r="L19" s="1"/>
      <c r="M19" s="1"/>
      <c r="Q19">
        <v>5</v>
      </c>
      <c r="R19">
        <v>5</v>
      </c>
    </row>
    <row r="20" spans="9:18" x14ac:dyDescent="0.25">
      <c r="J20" s="1"/>
      <c r="K20" s="1"/>
      <c r="L20" s="1" t="s">
        <v>2</v>
      </c>
      <c r="M20" s="1">
        <v>38700</v>
      </c>
      <c r="Q20">
        <v>40</v>
      </c>
      <c r="R20">
        <f>Q20/8*4</f>
        <v>20</v>
      </c>
    </row>
    <row r="21" spans="9:18" x14ac:dyDescent="0.25">
      <c r="I21" t="s">
        <v>10</v>
      </c>
      <c r="J21" s="1">
        <f>818*2000</f>
        <v>1636000</v>
      </c>
      <c r="K21" s="1"/>
      <c r="L21" s="1"/>
      <c r="M21" s="1">
        <f>M20/10.764</f>
        <v>3595.3177257525085</v>
      </c>
      <c r="Q21">
        <v>7</v>
      </c>
    </row>
    <row r="22" spans="9:18" x14ac:dyDescent="0.25">
      <c r="J22" s="1"/>
      <c r="K22" s="1"/>
      <c r="L22" s="1"/>
      <c r="M22" s="1">
        <v>3595</v>
      </c>
      <c r="Q22">
        <v>7</v>
      </c>
    </row>
    <row r="23" spans="9:18" x14ac:dyDescent="0.25">
      <c r="I23" t="s">
        <v>11</v>
      </c>
      <c r="J23" s="1">
        <f>818*3595</f>
        <v>2940710</v>
      </c>
      <c r="K23" s="1"/>
      <c r="L23" s="1"/>
      <c r="M23" s="1"/>
      <c r="R23">
        <f>SUM(R18:R22)</f>
        <v>30</v>
      </c>
    </row>
    <row r="24" spans="9:18" x14ac:dyDescent="0.25">
      <c r="J24" s="1"/>
      <c r="K24" s="1"/>
      <c r="L24" s="1"/>
      <c r="M24" s="1"/>
    </row>
    <row r="25" spans="9:18" x14ac:dyDescent="0.25">
      <c r="I25" t="s">
        <v>12</v>
      </c>
      <c r="J25" s="1">
        <f>J17*0.025/12</f>
        <v>11315</v>
      </c>
      <c r="K25" s="1"/>
      <c r="L25" s="1"/>
      <c r="M25" s="1"/>
    </row>
    <row r="26" spans="9:18" x14ac:dyDescent="0.25">
      <c r="J26" s="1"/>
      <c r="K26" s="1"/>
      <c r="L26" s="1"/>
      <c r="M26" s="1"/>
    </row>
    <row r="27" spans="9:18" x14ac:dyDescent="0.25">
      <c r="J27" s="1"/>
      <c r="K27" s="1"/>
      <c r="L27" s="1"/>
      <c r="M27" s="1"/>
    </row>
    <row r="28" spans="9:18" x14ac:dyDescent="0.25">
      <c r="J28" s="1"/>
      <c r="K28" s="1"/>
      <c r="L28" s="1"/>
      <c r="M28" s="1"/>
    </row>
    <row r="29" spans="9:18" x14ac:dyDescent="0.25">
      <c r="J29" s="1"/>
      <c r="K29" s="1"/>
      <c r="L29" s="1"/>
      <c r="M2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2023-11-16T18:38:16Z</dcterms:modified>
</cp:coreProperties>
</file>