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eepak Dattatray Gadage\"/>
    </mc:Choice>
  </mc:AlternateContent>
  <xr:revisionPtr revIDLastSave="0" documentId="13_ncr:1_{AF0BC725-48A9-4D1F-9128-8EBBC7CF192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2" i="4" l="1"/>
  <c r="P21" i="4"/>
  <c r="H21" i="4" l="1"/>
  <c r="Q12" i="4" l="1"/>
  <c r="P12" i="4"/>
  <c r="P11" i="4"/>
  <c r="Q11" i="4" s="1"/>
  <c r="Q10" i="4"/>
  <c r="P10" i="4"/>
  <c r="P9" i="4"/>
  <c r="P8" i="4"/>
  <c r="P7" i="4"/>
  <c r="P6" i="4"/>
  <c r="P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<sst xmlns="http://schemas.openxmlformats.org/spreadsheetml/2006/main" count="135" uniqueCount="24">
  <si>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</si>
  <si>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</si>
  <si>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</si>
  <si>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</si>
  <si>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</si>
  <si>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</si>
  <si>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</si>
  <si>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</si>
  <si>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</si>
  <si>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</si>
  <si>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</si>
  <si>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</si>
  <si>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</si>
  <si>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</si>
  <si>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agreement - 30.10.2023 - 31 lakhs</t>
  </si>
  <si>
    <t>rate</t>
  </si>
  <si>
    <t>fmv</t>
  </si>
  <si>
    <t>Flat No. 25, 4th Floor, Building No 3, Shree Mangeshi Prasad CHSL, Village - Kalyan, Taluka - Kalyan, District - Thane</t>
  </si>
  <si>
    <t>mca</t>
  </si>
  <si>
    <t>01.03.23</t>
  </si>
  <si>
    <t>15.05.23</t>
  </si>
  <si>
    <t>ls- 36 lakhs</t>
  </si>
  <si>
    <t>bua</t>
  </si>
  <si>
    <t>yoc - 2005 - Mulynakan patrak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</si>
</sst>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78968-CE51-49C5-8BD7-19C388F4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8BE32-267A-4131-B760-4CDFF1801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373484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49BA0-C6E4-4219-A6F9-7F85466AD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94284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211026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3ACA7B-D84B-47B5-8671-6EAF092D5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74226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182447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D613BE-AD82-47ED-861C-FEB48D19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45647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401808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D0D42-8952-49F4-98E7-4A5EE5A3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593808" cy="8345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97220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2FD7A-303F-4799-9CBE-878C1DA14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18020" cy="7897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335123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149F5-2577-4E4E-BF8C-5ACE2D5C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27123" cy="6954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356.66666666666669</v>
      </c>
      <c r="C2" s="4">
        <f>B2*1.2</f>
        <v>428</v>
      </c>
      <c r="D2" s="4">
        <f t="shared" ref="D2:D13" si="2">C2*1.2</f>
        <v>513.6</v>
      </c>
      <c r="E2" s="5">
        <f t="shared" ref="E2:E13" si="3">R2</f>
        <v>2775000</v>
      </c>
      <c r="F2" s="10">
        <f t="shared" ref="F2:F13" si="4">ROUND((E2/B2),0)</f>
        <v>7780</v>
      </c>
      <c r="G2" s="10">
        <f t="shared" ref="G2:G13" si="5">ROUND((E2/C2),0)</f>
        <v>6484</v>
      </c>
      <c r="H2" s="10">
        <f t="shared" ref="H2:H13" si="6">ROUND((E2/D2),0)</f>
        <v>5403</v>
      </c>
      <c r="I2" s="4" t="e">
        <f>#REF!</f>
        <v>#REF!</v>
      </c>
      <c r="J2" s="4" t="str">
        <f t="shared" ref="J2:J13" si="7">S2</f>
        <v>01.03.23</v>
      </c>
      <c r="O2">
        <v>0</v>
      </c>
      <c r="P2">
        <v>428</v>
      </c>
      <c r="Q2">
        <f t="shared" ref="Q2:Q12" si="8">P2/1.2</f>
        <v>356.66666666666669</v>
      </c>
      <c r="R2" s="2">
        <v>2775000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316</v>
      </c>
      <c r="C3" s="4">
        <f t="shared" ref="C3:C15" si="9">B3*1.2</f>
        <v>379.2</v>
      </c>
      <c r="D3" s="4">
        <f t="shared" si="2"/>
        <v>455.03999999999996</v>
      </c>
      <c r="E3" s="5">
        <f t="shared" si="3"/>
        <v>2750000</v>
      </c>
      <c r="F3" s="15">
        <f t="shared" si="4"/>
        <v>8703</v>
      </c>
      <c r="G3" s="10">
        <f t="shared" si="5"/>
        <v>7252</v>
      </c>
      <c r="H3" s="10">
        <f t="shared" si="6"/>
        <v>6043</v>
      </c>
      <c r="I3" s="4" t="e">
        <f>#REF!</f>
        <v>#REF!</v>
      </c>
      <c r="J3" s="4" t="str">
        <f t="shared" si="7"/>
        <v>15.05.23</v>
      </c>
      <c r="O3">
        <v>0</v>
      </c>
      <c r="P3">
        <f t="shared" ref="P3:P12" si="10">O3/1.2</f>
        <v>0</v>
      </c>
      <c r="Q3">
        <v>316</v>
      </c>
      <c r="R3" s="2">
        <v>2750000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5">
        <f t="shared" si="3"/>
        <v>4500000</v>
      </c>
      <c r="F4" s="10">
        <f t="shared" si="4"/>
        <v>6923</v>
      </c>
      <c r="G4" s="10">
        <f t="shared" si="5"/>
        <v>5769</v>
      </c>
      <c r="H4" s="10">
        <f t="shared" si="6"/>
        <v>4808</v>
      </c>
      <c r="I4" s="4" t="e">
        <f>#REF!</f>
        <v>#REF!</v>
      </c>
      <c r="J4" s="4">
        <f t="shared" si="7"/>
        <v>0</v>
      </c>
      <c r="O4">
        <v>0</v>
      </c>
      <c r="P4">
        <v>780</v>
      </c>
      <c r="Q4">
        <f t="shared" si="8"/>
        <v>650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5">
        <f t="shared" si="3"/>
        <v>3800000</v>
      </c>
      <c r="F5" s="15">
        <f t="shared" si="4"/>
        <v>8444</v>
      </c>
      <c r="G5" s="10">
        <f t="shared" si="5"/>
        <v>7037</v>
      </c>
      <c r="H5" s="10">
        <f t="shared" si="6"/>
        <v>5864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450</v>
      </c>
      <c r="R5" s="2">
        <v>3800000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370</v>
      </c>
      <c r="C6" s="4">
        <f t="shared" si="9"/>
        <v>444</v>
      </c>
      <c r="D6" s="4">
        <f t="shared" si="2"/>
        <v>532.79999999999995</v>
      </c>
      <c r="E6" s="5">
        <f t="shared" si="3"/>
        <v>3500000</v>
      </c>
      <c r="F6" s="15">
        <f t="shared" si="4"/>
        <v>9459</v>
      </c>
      <c r="G6" s="10">
        <f t="shared" si="5"/>
        <v>7883</v>
      </c>
      <c r="H6" s="10">
        <f t="shared" si="6"/>
        <v>6569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370</v>
      </c>
      <c r="R6" s="2">
        <v>3500000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505</v>
      </c>
      <c r="C7" s="4">
        <f t="shared" si="9"/>
        <v>606</v>
      </c>
      <c r="D7" s="4">
        <f t="shared" si="2"/>
        <v>727.19999999999993</v>
      </c>
      <c r="E7" s="5">
        <f t="shared" si="3"/>
        <v>3650000</v>
      </c>
      <c r="F7" s="10">
        <f t="shared" si="4"/>
        <v>7228</v>
      </c>
      <c r="G7" s="10">
        <f t="shared" si="5"/>
        <v>6023</v>
      </c>
      <c r="H7" s="10">
        <f t="shared" si="6"/>
        <v>5019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505</v>
      </c>
      <c r="R7" s="2">
        <v>3650000</v>
      </c>
      <c r="S7" s="8"/>
      <c r="T7" s="8"/>
    </row>
    <row r="8" spans="1:20" x14ac:dyDescent="0.25">
      <c r="A8" s="4">
        <f t="shared" si="0"/>
        <v>0</v>
      </c>
      <c r="B8" s="4">
        <f t="shared" si="1"/>
        <v>400</v>
      </c>
      <c r="C8" s="4">
        <f t="shared" si="9"/>
        <v>480</v>
      </c>
      <c r="D8" s="4">
        <f t="shared" si="2"/>
        <v>576</v>
      </c>
      <c r="E8" s="5">
        <f t="shared" si="3"/>
        <v>3250000</v>
      </c>
      <c r="F8" s="15">
        <f t="shared" si="4"/>
        <v>8125</v>
      </c>
      <c r="G8" s="10">
        <f t="shared" si="5"/>
        <v>6771</v>
      </c>
      <c r="H8" s="10">
        <f t="shared" si="6"/>
        <v>5642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400</v>
      </c>
      <c r="R8" s="2">
        <v>3250000</v>
      </c>
      <c r="S8" s="8"/>
      <c r="T8" s="8"/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5">
        <f t="shared" si="3"/>
        <v>4000000</v>
      </c>
      <c r="F9" s="15">
        <f t="shared" si="4"/>
        <v>10000</v>
      </c>
      <c r="G9" s="10">
        <f t="shared" si="5"/>
        <v>8333</v>
      </c>
      <c r="H9" s="10">
        <f t="shared" si="6"/>
        <v>6944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400</v>
      </c>
      <c r="R9" s="2">
        <v>4000000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17</v>
      </c>
    </row>
    <row r="19" spans="7:24" x14ac:dyDescent="0.25">
      <c r="G19" t="s">
        <v>13</v>
      </c>
      <c r="H19">
        <v>415</v>
      </c>
      <c r="N19" t="s">
        <v>18</v>
      </c>
      <c r="O19">
        <v>406</v>
      </c>
    </row>
    <row r="20" spans="7:24" x14ac:dyDescent="0.25">
      <c r="G20" t="s">
        <v>15</v>
      </c>
      <c r="H20">
        <v>8700</v>
      </c>
    </row>
    <row r="21" spans="7:24" x14ac:dyDescent="0.25">
      <c r="G21" t="s">
        <v>16</v>
      </c>
      <c r="H21">
        <f>H20*H19</f>
        <v>3610500</v>
      </c>
      <c r="N21" t="s">
        <v>22</v>
      </c>
      <c r="P21">
        <f>46.265*10.764</f>
        <v>497.99645999999996</v>
      </c>
    </row>
    <row r="22" spans="7:24" x14ac:dyDescent="0.25">
      <c r="G22" s="6"/>
      <c r="H22" s="6"/>
      <c r="P22">
        <f>P21/H19</f>
        <v>1.199991469879518</v>
      </c>
    </row>
    <row r="23" spans="7:24" x14ac:dyDescent="0.25">
      <c r="G23" t="s">
        <v>14</v>
      </c>
    </row>
    <row r="24" spans="7:24" x14ac:dyDescent="0.25">
      <c r="G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2023-11-22T06:22:26Z</dcterms:modified>
</cp:coreProperties>
</file>