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min Mahendra Shah\"/>
    </mc:Choice>
  </mc:AlternateContent>
  <xr:revisionPtr revIDLastSave="0" documentId="13_ncr:1_{0E0864AE-FAD7-428D-BF91-B1E14F822F2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0" i="4" l="1"/>
  <c r="Q22" i="4"/>
  <c r="U29" i="4" l="1"/>
  <c r="H22" i="4" l="1"/>
  <c r="Q12" i="4" l="1"/>
  <c r="P12" i="4"/>
  <c r="P11" i="4"/>
  <c r="Q11" i="4" s="1"/>
  <c r="P10" i="4"/>
  <c r="P9" i="4"/>
  <c r="P8" i="4"/>
  <c r="Q7" i="4"/>
  <c r="Q6" i="4"/>
  <c r="Q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<sst xmlns="http://schemas.openxmlformats.org/spreadsheetml/2006/main" count="34" uniqueCount="27">
  <si>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</si>
  <si>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</si>
  <si>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</si>
  <si>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</si>
  <si>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</si>
  <si>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</si>
  <si>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</si>
  <si>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</si>
  <si>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</si>
  <si>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</si>
  <si>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</si>
  <si>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</si>
  <si>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</si>
  <si>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17, 1st Floor, Wing - D, Bombay Market D Wing CHSL, Near Shivsena Office, Station Road , Village - Bhaynder, Bhaynder West</t>
  </si>
  <si>
    <t>bua</t>
  </si>
  <si>
    <t>agreement - 2021 - 22 lakhs</t>
  </si>
  <si>
    <t>bombay market</t>
  </si>
  <si>
    <t>rate</t>
  </si>
  <si>
    <t>fmv</t>
  </si>
  <si>
    <t>patel nagar</t>
  </si>
  <si>
    <t>ls - 55 to 60 lakhs</t>
  </si>
  <si>
    <t>mca</t>
  </si>
  <si>
    <t>bal</t>
  </si>
  <si>
    <t>bhayander west</t>
  </si>
  <si>
    <t>03.02.23</t>
  </si>
  <si>
    <t>02.09.21</t>
  </si>
  <si>
    <t>yoc - site infor - 1983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</si>
</sst>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507108</xdr:colOff>
      <xdr:row>49</xdr:row>
      <xdr:rowOff>134608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199415-36BF-4821-932E-9D88DF70B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56708" cy="9011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373739</xdr:colOff>
      <xdr:row>42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4CA73-A76B-41CC-A1D5-8611C3E92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223339" cy="6944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27</xdr:col>
      <xdr:colOff>78508</xdr:colOff>
      <xdr:row>45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D77C6-251B-4962-B47F-3CA54586A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537708" cy="8402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135581</xdr:colOff>
      <xdr:row>50</xdr:row>
      <xdr:rowOff>86993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6F07BB-F437-4698-8453-8BB704BCB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985181" cy="9088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268949</xdr:colOff>
      <xdr:row>54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56C7D8-ED86-4C59-9959-B8994EAC7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118549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31</xdr:col>
      <xdr:colOff>345075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E56B36-369D-4536-855A-F4243BE91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5585075" cy="90785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789261-FD43-4114-B1C2-434AB59CE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D82E3-2143-4410-A357-FAFA46EAB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G30" sqref="G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700</v>
      </c>
      <c r="C2" s="4">
        <f>B2*1.2</f>
        <v>840</v>
      </c>
      <c r="D2" s="4">
        <f t="shared" ref="D2:D13" si="2">C2*1.2</f>
        <v>1008</v>
      </c>
      <c r="E2" s="16">
        <f t="shared" ref="E2:E13" si="3">R2</f>
        <v>7500000</v>
      </c>
      <c r="F2" s="10">
        <f t="shared" ref="F2:F13" si="4">ROUND((E2/B2),0)</f>
        <v>10714</v>
      </c>
      <c r="G2" s="15">
        <f t="shared" ref="G2:G13" si="5">ROUND((E2/C2),0)</f>
        <v>8929</v>
      </c>
      <c r="H2" s="10">
        <f t="shared" ref="H2:H13" si="6">ROUND((E2/D2),0)</f>
        <v>7440</v>
      </c>
      <c r="I2" s="4" t="e">
        <f>#REF!</f>
        <v>#REF!</v>
      </c>
      <c r="J2" s="4" t="str">
        <f t="shared" ref="J2:J13" si="7">S2</f>
        <v>bombay market</v>
      </c>
      <c r="O2">
        <v>0</v>
      </c>
      <c r="P2">
        <f t="shared" ref="P2:P12" si="8">O2/1.2</f>
        <v>0</v>
      </c>
      <c r="Q2">
        <v>700</v>
      </c>
      <c r="R2" s="2">
        <v>7500000</v>
      </c>
      <c r="S2" s="8" t="s">
        <v>16</v>
      </c>
      <c r="T2" s="8"/>
    </row>
    <row r="3" spans="1:20" x14ac:dyDescent="0.25">
      <c r="A3" s="4">
        <f t="shared" si="0"/>
        <v>0</v>
      </c>
      <c r="B3" s="4">
        <f t="shared" si="1"/>
        <v>437.5</v>
      </c>
      <c r="C3" s="4">
        <f t="shared" ref="C3:C15" si="9">B3*1.2</f>
        <v>525</v>
      </c>
      <c r="D3" s="4">
        <f t="shared" si="2"/>
        <v>630</v>
      </c>
      <c r="E3" s="16">
        <f t="shared" si="3"/>
        <v>4500000</v>
      </c>
      <c r="F3" s="10">
        <f t="shared" si="4"/>
        <v>10286</v>
      </c>
      <c r="G3" s="10">
        <f t="shared" si="5"/>
        <v>8571</v>
      </c>
      <c r="H3" s="10">
        <f t="shared" si="6"/>
        <v>7143</v>
      </c>
      <c r="I3" s="4" t="e">
        <f>#REF!</f>
        <v>#REF!</v>
      </c>
      <c r="J3" s="4" t="str">
        <f t="shared" si="7"/>
        <v>patel nagar</v>
      </c>
      <c r="O3">
        <v>0</v>
      </c>
      <c r="P3">
        <v>525</v>
      </c>
      <c r="Q3">
        <f t="shared" ref="Q3:Q12" si="10">P3/1.2</f>
        <v>437.5</v>
      </c>
      <c r="R3" s="2">
        <v>4500000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487.5</v>
      </c>
      <c r="C4" s="4">
        <f t="shared" si="9"/>
        <v>585</v>
      </c>
      <c r="D4" s="4">
        <f t="shared" si="2"/>
        <v>702</v>
      </c>
      <c r="E4" s="16">
        <f t="shared" si="3"/>
        <v>4800000</v>
      </c>
      <c r="F4" s="10">
        <f t="shared" si="4"/>
        <v>9846</v>
      </c>
      <c r="G4" s="10">
        <f t="shared" si="5"/>
        <v>8205</v>
      </c>
      <c r="H4" s="10">
        <f t="shared" si="6"/>
        <v>6838</v>
      </c>
      <c r="I4" s="4" t="e">
        <f>#REF!</f>
        <v>#REF!</v>
      </c>
      <c r="J4" s="4" t="str">
        <f t="shared" si="7"/>
        <v>patel nagar</v>
      </c>
      <c r="O4">
        <v>0</v>
      </c>
      <c r="P4">
        <v>585</v>
      </c>
      <c r="Q4">
        <f t="shared" si="10"/>
        <v>487.5</v>
      </c>
      <c r="R4" s="2">
        <v>4800000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479.16666666666669</v>
      </c>
      <c r="C5" s="4">
        <f t="shared" si="9"/>
        <v>575</v>
      </c>
      <c r="D5" s="4">
        <f t="shared" si="2"/>
        <v>690</v>
      </c>
      <c r="E5" s="16">
        <f t="shared" si="3"/>
        <v>4800000</v>
      </c>
      <c r="F5" s="10">
        <f t="shared" si="4"/>
        <v>10017</v>
      </c>
      <c r="G5" s="10">
        <f t="shared" si="5"/>
        <v>8348</v>
      </c>
      <c r="H5" s="10">
        <f t="shared" si="6"/>
        <v>6957</v>
      </c>
      <c r="I5" s="4" t="e">
        <f>#REF!</f>
        <v>#REF!</v>
      </c>
      <c r="J5" s="4" t="str">
        <f t="shared" si="7"/>
        <v>bhayander west</v>
      </c>
      <c r="O5">
        <v>0</v>
      </c>
      <c r="P5">
        <v>575</v>
      </c>
      <c r="Q5">
        <f t="shared" si="10"/>
        <v>479.16666666666669</v>
      </c>
      <c r="R5" s="2">
        <v>4800000</v>
      </c>
      <c r="S5" s="8" t="s">
        <v>23</v>
      </c>
      <c r="T5" s="8"/>
    </row>
    <row r="6" spans="1:20" x14ac:dyDescent="0.25">
      <c r="A6" s="4">
        <f t="shared" si="0"/>
        <v>0</v>
      </c>
      <c r="B6" s="4">
        <f t="shared" si="1"/>
        <v>495.83333333333337</v>
      </c>
      <c r="C6" s="4">
        <f t="shared" si="9"/>
        <v>595</v>
      </c>
      <c r="D6" s="4">
        <f t="shared" si="2"/>
        <v>714</v>
      </c>
      <c r="E6" s="16">
        <f t="shared" si="3"/>
        <v>4200000</v>
      </c>
      <c r="F6" s="10">
        <f t="shared" si="4"/>
        <v>8471</v>
      </c>
      <c r="G6" s="10">
        <f t="shared" si="5"/>
        <v>7059</v>
      </c>
      <c r="H6" s="10">
        <f t="shared" si="6"/>
        <v>5882</v>
      </c>
      <c r="I6" s="4" t="e">
        <f>#REF!</f>
        <v>#REF!</v>
      </c>
      <c r="J6" s="4" t="str">
        <f t="shared" si="7"/>
        <v>patel nagar</v>
      </c>
      <c r="O6">
        <v>0</v>
      </c>
      <c r="P6">
        <v>595</v>
      </c>
      <c r="Q6">
        <f t="shared" si="10"/>
        <v>495.83333333333337</v>
      </c>
      <c r="R6" s="2">
        <v>4200000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483.33333333333337</v>
      </c>
      <c r="C7" s="4">
        <f t="shared" si="9"/>
        <v>580</v>
      </c>
      <c r="D7" s="4">
        <f t="shared" si="2"/>
        <v>696</v>
      </c>
      <c r="E7" s="16">
        <f t="shared" si="3"/>
        <v>5500000</v>
      </c>
      <c r="F7" s="10">
        <f t="shared" si="4"/>
        <v>11379</v>
      </c>
      <c r="G7" s="15">
        <f t="shared" si="5"/>
        <v>9483</v>
      </c>
      <c r="H7" s="10">
        <f t="shared" si="6"/>
        <v>7902</v>
      </c>
      <c r="I7" s="4" t="e">
        <f>#REF!</f>
        <v>#REF!</v>
      </c>
      <c r="J7" s="4" t="str">
        <f t="shared" si="7"/>
        <v>patel nagar</v>
      </c>
      <c r="O7">
        <v>0</v>
      </c>
      <c r="P7">
        <v>580</v>
      </c>
      <c r="Q7">
        <f t="shared" si="10"/>
        <v>483.33333333333337</v>
      </c>
      <c r="R7" s="2">
        <v>5500000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324</v>
      </c>
      <c r="C8" s="4">
        <f t="shared" si="9"/>
        <v>388.8</v>
      </c>
      <c r="D8" s="4">
        <f t="shared" si="2"/>
        <v>466.56</v>
      </c>
      <c r="E8" s="16">
        <f t="shared" si="3"/>
        <v>4500000</v>
      </c>
      <c r="F8" s="10">
        <f t="shared" si="4"/>
        <v>13889</v>
      </c>
      <c r="G8" s="15">
        <f t="shared" si="5"/>
        <v>11574</v>
      </c>
      <c r="H8" s="10">
        <f t="shared" si="6"/>
        <v>9645</v>
      </c>
      <c r="I8" s="4" t="e">
        <f>#REF!</f>
        <v>#REF!</v>
      </c>
      <c r="J8" s="4" t="str">
        <f t="shared" si="7"/>
        <v>patel nagar</v>
      </c>
      <c r="O8">
        <v>0</v>
      </c>
      <c r="P8">
        <f t="shared" si="8"/>
        <v>0</v>
      </c>
      <c r="Q8">
        <v>324</v>
      </c>
      <c r="R8" s="2">
        <v>4500000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466</v>
      </c>
      <c r="C9" s="4">
        <f t="shared" si="9"/>
        <v>559.19999999999993</v>
      </c>
      <c r="D9" s="4">
        <f t="shared" si="2"/>
        <v>671.03999999999985</v>
      </c>
      <c r="E9" s="16">
        <f t="shared" si="3"/>
        <v>2530000</v>
      </c>
      <c r="F9" s="10">
        <f t="shared" si="4"/>
        <v>5429</v>
      </c>
      <c r="G9" s="10">
        <f t="shared" si="5"/>
        <v>4524</v>
      </c>
      <c r="H9" s="10">
        <f t="shared" si="6"/>
        <v>3770</v>
      </c>
      <c r="I9" s="4" t="e">
        <f>#REF!</f>
        <v>#REF!</v>
      </c>
      <c r="J9" s="4" t="str">
        <f t="shared" si="7"/>
        <v>03.02.23</v>
      </c>
      <c r="O9">
        <v>0</v>
      </c>
      <c r="P9">
        <f t="shared" si="8"/>
        <v>0</v>
      </c>
      <c r="Q9">
        <v>466</v>
      </c>
      <c r="R9" s="2">
        <v>2530000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622</v>
      </c>
      <c r="C10" s="4">
        <f t="shared" si="9"/>
        <v>746.4</v>
      </c>
      <c r="D10" s="4">
        <f t="shared" si="2"/>
        <v>895.68</v>
      </c>
      <c r="E10" s="16">
        <f t="shared" si="3"/>
        <v>2800000</v>
      </c>
      <c r="F10" s="10">
        <f t="shared" si="4"/>
        <v>4502</v>
      </c>
      <c r="G10" s="10">
        <f t="shared" si="5"/>
        <v>3751</v>
      </c>
      <c r="H10" s="10">
        <f t="shared" si="6"/>
        <v>3126</v>
      </c>
      <c r="I10" s="4" t="e">
        <f>#REF!</f>
        <v>#REF!</v>
      </c>
      <c r="J10" s="4" t="str">
        <f t="shared" si="7"/>
        <v>02.09.21</v>
      </c>
      <c r="O10">
        <v>0</v>
      </c>
      <c r="P10">
        <f t="shared" si="8"/>
        <v>0</v>
      </c>
      <c r="Q10">
        <v>622</v>
      </c>
      <c r="R10" s="2">
        <v>2800000</v>
      </c>
      <c r="S10" s="8" t="s">
        <v>25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20" spans="7:24" x14ac:dyDescent="0.25">
      <c r="G20" t="s">
        <v>14</v>
      </c>
      <c r="H20">
        <v>585</v>
      </c>
      <c r="J20">
        <f>H20/Q20</f>
        <v>1.1121673003802282</v>
      </c>
      <c r="P20" t="s">
        <v>21</v>
      </c>
      <c r="Q20">
        <v>526</v>
      </c>
    </row>
    <row r="21" spans="7:24" x14ac:dyDescent="0.25">
      <c r="G21" t="s">
        <v>17</v>
      </c>
      <c r="H21">
        <v>9500</v>
      </c>
      <c r="P21" t="s">
        <v>22</v>
      </c>
      <c r="Q21">
        <v>49</v>
      </c>
    </row>
    <row r="22" spans="7:24" x14ac:dyDescent="0.25">
      <c r="G22" s="6" t="s">
        <v>18</v>
      </c>
      <c r="H22" s="6">
        <f>H21*H20</f>
        <v>5557500</v>
      </c>
      <c r="Q22">
        <f>Q21+Q20</f>
        <v>575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26</v>
      </c>
      <c r="P29" s="11"/>
      <c r="Q29" s="11"/>
      <c r="R29" s="11"/>
      <c r="T29" s="11"/>
      <c r="U29" s="11">
        <f>42.56*80%</f>
        <v>34.048000000000002</v>
      </c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2023-11-20T06:34:55Z</dcterms:modified>
</cp:coreProperties>
</file>