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D505375D-7938-4372-B624-3F35C91B3FE9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" l="1"/>
  <c r="D35" i="1"/>
  <c r="H8" i="1"/>
  <c r="H7" i="1"/>
  <c r="H6" i="1"/>
  <c r="D20" i="1"/>
  <c r="C20" i="1"/>
  <c r="G6" i="1"/>
  <c r="F6" i="1"/>
  <c r="I8" i="1"/>
  <c r="J4" i="1"/>
  <c r="J5" i="1" s="1"/>
  <c r="J28" i="1" l="1"/>
  <c r="B10" i="1"/>
  <c r="J44" i="1"/>
  <c r="B8" i="1" l="1"/>
  <c r="H3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5" i="1"/>
  <c r="G36" i="1"/>
  <c r="H36" i="1" s="1"/>
  <c r="G37" i="1"/>
  <c r="H37" i="1" s="1"/>
  <c r="H35" i="1" l="1"/>
  <c r="I35" i="1"/>
  <c r="D36" i="1"/>
  <c r="I32" i="1" l="1"/>
  <c r="I31" i="1"/>
  <c r="I33" i="1"/>
  <c r="D37" i="1" l="1"/>
  <c r="I27" i="1"/>
  <c r="I28" i="1" l="1"/>
  <c r="I29" i="1"/>
  <c r="I30" i="1"/>
  <c r="J27" i="1" l="1"/>
  <c r="B5" i="1" l="1"/>
  <c r="B11" i="1" l="1"/>
  <c r="B6" i="1"/>
  <c r="B14" i="1"/>
  <c r="B12" i="1" l="1"/>
  <c r="B13" i="1" s="1"/>
  <c r="B15" i="1" s="1"/>
  <c r="C15" i="1" s="1"/>
  <c r="C17" i="1" s="1"/>
  <c r="B17" i="1" l="1"/>
  <c r="D17" i="1" s="1"/>
  <c r="D21" i="1" l="1"/>
  <c r="D18" i="1"/>
  <c r="D19" i="1"/>
</calcChain>
</file>

<file path=xl/sharedStrings.xml><?xml version="1.0" encoding="utf-8"?>
<sst xmlns="http://schemas.openxmlformats.org/spreadsheetml/2006/main" count="35" uniqueCount="33">
  <si>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</si>
  <si>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</si>
  <si>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</si>
  <si>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</si>
  <si>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</si>
  <si>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</si>
  <si>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</si>
  <si>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</si>
  <si>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</si>
  <si>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</si>
  <si>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</si>
  <si>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</si>
  <si>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</si>
  <si>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</si>
  <si>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</si>
  <si>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</si>
  <si>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</si>
  <si>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</si>
  <si>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</si>
  <si>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</si>
  <si>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</si>
  <si>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</si>
  <si>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</si>
  <si>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</si>
  <si>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</si>
  <si>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</si>
  <si>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RV</t>
  </si>
  <si>
    <t>DV</t>
  </si>
  <si>
    <t>Open Terrace</t>
  </si>
  <si>
    <t>Bal</t>
  </si>
  <si>
    <t>Flat Value</t>
  </si>
  <si>
    <t>Terrace Value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</si>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</sst>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7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411504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A957A6-C5BD-856F-4BF5-19B20F58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22704" cy="7763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30451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020B9-9450-C465-7ACE-FD8E9592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41651" cy="9088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336C62-02D0-36A5-AFF1-6F376322C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229993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50F672-C82B-6A72-3437-147E3A8A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83593" cy="7401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H22" sqref="H22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 t="s">
        <v>30</v>
      </c>
      <c r="C2" s="33" t="s">
        <v>31</v>
      </c>
      <c r="D2" s="36" t="s">
        <v>32</v>
      </c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11500</v>
      </c>
      <c r="C3" s="29"/>
      <c r="D3" s="20"/>
      <c r="E3" s="24"/>
      <c r="F3" s="39">
        <v>2011</v>
      </c>
      <c r="G3" s="40">
        <v>2023</v>
      </c>
      <c r="H3" s="41">
        <f>G3-F3</f>
        <v>12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2700</v>
      </c>
      <c r="C4" s="29"/>
      <c r="D4" s="20"/>
      <c r="E4" s="24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8800</v>
      </c>
      <c r="C5" s="29"/>
      <c r="D5" s="20"/>
      <c r="E5" s="45"/>
      <c r="F5" s="18" t="s">
        <v>24</v>
      </c>
      <c r="G5" s="18" t="s">
        <v>28</v>
      </c>
      <c r="H5" s="44"/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2700</v>
      </c>
      <c r="C6" s="29"/>
      <c r="D6" s="20"/>
      <c r="E6" s="45"/>
      <c r="F6">
        <f>58.15*10.764</f>
        <v>625.92659999999989</v>
      </c>
      <c r="G6" s="24">
        <f>7*10.764</f>
        <v>75.347999999999999</v>
      </c>
      <c r="H6" s="44">
        <f>626</f>
        <v>626</v>
      </c>
      <c r="I6" s="38">
        <v>1205</v>
      </c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12</v>
      </c>
      <c r="C7" s="56"/>
      <c r="D7" s="20"/>
      <c r="E7" s="47"/>
      <c r="F7" s="48">
        <f>F6+G6</f>
        <v>701.27459999999985</v>
      </c>
      <c r="G7" s="45"/>
      <c r="H7" s="45">
        <f>H6*1.2</f>
        <v>751.19999999999993</v>
      </c>
      <c r="I7" s="18">
        <v>6500</v>
      </c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48</v>
      </c>
      <c r="C8" s="56"/>
      <c r="D8" s="20"/>
      <c r="E8" s="55"/>
      <c r="F8" s="48"/>
      <c r="G8" s="24"/>
      <c r="H8" s="45">
        <f>H7*1.3+75</f>
        <v>1051.56</v>
      </c>
      <c r="I8" s="18">
        <f>I7*I6</f>
        <v>7832500</v>
      </c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56"/>
      <c r="D9" s="20"/>
      <c r="E9" s="47"/>
      <c r="F9" s="48"/>
      <c r="G9" s="37"/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18</v>
      </c>
      <c r="C10" s="56"/>
      <c r="D10" s="20"/>
      <c r="E10" s="47"/>
      <c r="F10" s="48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0.18</v>
      </c>
      <c r="C11" s="57"/>
      <c r="D11" s="20"/>
      <c r="E11" s="49"/>
      <c r="F11" s="48"/>
      <c r="G11" s="45"/>
      <c r="H11" s="24"/>
      <c r="I11" s="24"/>
      <c r="J11" s="19"/>
      <c r="K11" s="51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486</v>
      </c>
      <c r="C12" s="34"/>
      <c r="D12" s="20"/>
      <c r="E12" s="47"/>
      <c r="F12" s="48"/>
      <c r="G12" s="45"/>
      <c r="H12" s="24"/>
      <c r="I12" s="54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2214</v>
      </c>
      <c r="C13" s="34"/>
      <c r="D13" s="20"/>
      <c r="E13" s="50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8800</v>
      </c>
      <c r="C14" s="29"/>
      <c r="D14" s="20"/>
      <c r="E14" s="24"/>
      <c r="F14" s="18" t="s">
        <v>25</v>
      </c>
      <c r="G14" s="18" t="s">
        <v>29</v>
      </c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11014</v>
      </c>
      <c r="C15" s="29">
        <f>B15*40%</f>
        <v>4405.6000000000004</v>
      </c>
      <c r="D15" s="20"/>
      <c r="E15" s="24"/>
      <c r="F15" s="18">
        <v>734</v>
      </c>
      <c r="G15">
        <v>39</v>
      </c>
      <c r="H15" s="24"/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626</v>
      </c>
      <c r="C16" s="27">
        <v>75</v>
      </c>
      <c r="D16" s="20"/>
      <c r="E16" s="24"/>
      <c r="F16" s="24"/>
      <c r="G16" s="45"/>
      <c r="H16" s="45"/>
      <c r="I16" s="46"/>
      <c r="L16" s="4"/>
      <c r="N16" s="10"/>
      <c r="O16" s="5"/>
    </row>
    <row r="17" spans="1:15" ht="16.5" x14ac:dyDescent="0.3">
      <c r="A17" s="26" t="s">
        <v>11</v>
      </c>
      <c r="B17" s="28">
        <f>B15*B16</f>
        <v>6894764</v>
      </c>
      <c r="C17" s="28">
        <f>C15*C16</f>
        <v>330420</v>
      </c>
      <c r="D17" s="28">
        <f>B17+C17</f>
        <v>7225184</v>
      </c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26</v>
      </c>
      <c r="B18" s="28"/>
      <c r="C18" s="28"/>
      <c r="D18" s="28">
        <f>D17*0.9</f>
        <v>6502665.6000000006</v>
      </c>
      <c r="E18" s="24"/>
      <c r="F18" s="24"/>
      <c r="G18" s="24"/>
      <c r="H18" s="45"/>
      <c r="I18" s="46"/>
      <c r="N18" s="13"/>
      <c r="O18" s="14"/>
    </row>
    <row r="19" spans="1:15" ht="16.5" x14ac:dyDescent="0.3">
      <c r="A19" s="26" t="s">
        <v>27</v>
      </c>
      <c r="B19" s="28"/>
      <c r="C19" s="28"/>
      <c r="D19" s="28">
        <f>D17*0.8</f>
        <v>5780147.2000000002</v>
      </c>
      <c r="E19" s="24"/>
      <c r="F19" s="24"/>
      <c r="G19" s="24"/>
      <c r="H19" s="45"/>
      <c r="I19" s="46"/>
      <c r="N19" s="13"/>
      <c r="O19" s="14"/>
    </row>
    <row r="20" spans="1:15" ht="16.5" x14ac:dyDescent="0.3">
      <c r="A20" s="26" t="s">
        <v>12</v>
      </c>
      <c r="B20" s="29"/>
      <c r="C20" s="29">
        <f>664*C4</f>
        <v>0</v>
      </c>
      <c r="D20" s="28">
        <f>B16*B4</f>
        <v>1690200</v>
      </c>
      <c r="E20" s="24"/>
      <c r="F20" s="24"/>
      <c r="G20" s="18"/>
      <c r="H20" s="18"/>
      <c r="I20" s="38"/>
    </row>
    <row r="21" spans="1:15" ht="16.5" x14ac:dyDescent="0.3">
      <c r="A21" s="26" t="s">
        <v>16</v>
      </c>
      <c r="B21" s="29"/>
      <c r="C21" s="58"/>
      <c r="D21" s="28">
        <f>D17*0.025/12</f>
        <v>15052.466666666667</v>
      </c>
      <c r="E21" s="24"/>
      <c r="F21" s="53"/>
      <c r="G21" s="18"/>
      <c r="H21" s="18"/>
      <c r="I21" s="18"/>
    </row>
    <row r="22" spans="1:15" ht="18.75" x14ac:dyDescent="0.3">
      <c r="A22" s="18"/>
      <c r="B22" s="24"/>
      <c r="C22" s="24"/>
      <c r="D22" s="18"/>
      <c r="E22" s="52"/>
      <c r="F22" s="52"/>
      <c r="G22" s="52"/>
      <c r="H22" s="18"/>
      <c r="I22" s="18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657</v>
      </c>
      <c r="D27" s="20"/>
      <c r="E27" s="20"/>
      <c r="F27" s="20">
        <v>7762000</v>
      </c>
      <c r="G27" s="22">
        <f t="shared" ref="G27:G33" si="0">F27/C27</f>
        <v>11814.307458143074</v>
      </c>
      <c r="H27" s="22" t="e">
        <f>F27/D27</f>
        <v>#DIV/0!</v>
      </c>
      <c r="I27" s="22" t="e">
        <f t="shared" ref="I27:I33" si="1">F27/B27</f>
        <v>#DIV/0!</v>
      </c>
      <c r="J27" s="20">
        <f>B27/C27</f>
        <v>0</v>
      </c>
      <c r="K27" s="25"/>
      <c r="N27">
        <v>30267</v>
      </c>
    </row>
    <row r="28" spans="1:15" ht="17.25" x14ac:dyDescent="0.3">
      <c r="B28" s="21"/>
      <c r="C28" s="21">
        <v>702</v>
      </c>
      <c r="D28" s="20"/>
      <c r="E28" s="20"/>
      <c r="F28" s="20">
        <v>7818000</v>
      </c>
      <c r="G28" s="22">
        <f t="shared" si="0"/>
        <v>11136.752136752137</v>
      </c>
      <c r="H28" s="22" t="e">
        <f>F28/D28</f>
        <v>#DIV/0!</v>
      </c>
      <c r="I28" s="22" t="e">
        <f t="shared" si="1"/>
        <v>#DIV/0!</v>
      </c>
      <c r="J28" s="20">
        <f>B28/C28</f>
        <v>0</v>
      </c>
      <c r="K28" s="25"/>
    </row>
    <row r="29" spans="1:15" x14ac:dyDescent="0.25">
      <c r="B29" s="21"/>
      <c r="C29" s="21">
        <v>420</v>
      </c>
      <c r="D29" s="20"/>
      <c r="E29" s="20"/>
      <c r="F29" s="22">
        <v>4800000</v>
      </c>
      <c r="G29" s="22">
        <f t="shared" si="0"/>
        <v>11428.571428571429</v>
      </c>
      <c r="H29" s="22" t="e">
        <f t="shared" ref="H29:H33" si="2">F29/D29</f>
        <v>#DIV/0!</v>
      </c>
      <c r="I29" s="22" t="e">
        <f t="shared" si="1"/>
        <v>#DIV/0!</v>
      </c>
      <c r="J29" s="20"/>
    </row>
    <row r="30" spans="1:15" x14ac:dyDescent="0.25">
      <c r="B30" s="21"/>
      <c r="C30" s="21"/>
      <c r="D30" s="20"/>
      <c r="E30" s="20"/>
      <c r="F30" s="22"/>
      <c r="G30" s="22" t="e">
        <f t="shared" si="0"/>
        <v>#DIV/0!</v>
      </c>
      <c r="H30" s="22" t="e">
        <f t="shared" si="2"/>
        <v>#DIV/0!</v>
      </c>
      <c r="I30" s="22" t="e">
        <f t="shared" si="1"/>
        <v>#DIV/0!</v>
      </c>
      <c r="J30" s="20"/>
    </row>
    <row r="31" spans="1:15" x14ac:dyDescent="0.25">
      <c r="D31" s="30"/>
      <c r="F31" s="31"/>
      <c r="G31" s="31" t="e">
        <f t="shared" si="0"/>
        <v>#DIV/0!</v>
      </c>
      <c r="H31" s="22" t="e">
        <f t="shared" si="2"/>
        <v>#DIV/0!</v>
      </c>
      <c r="I31" s="31" t="e">
        <f t="shared" si="1"/>
        <v>#DIV/0!</v>
      </c>
    </row>
    <row r="32" spans="1:15" x14ac:dyDescent="0.25">
      <c r="F32" s="31"/>
      <c r="G32" s="31" t="e">
        <f t="shared" si="0"/>
        <v>#DIV/0!</v>
      </c>
      <c r="H32" s="31" t="e">
        <f t="shared" si="2"/>
        <v>#DIV/0!</v>
      </c>
      <c r="I32" s="31" t="e">
        <f t="shared" si="1"/>
        <v>#DIV/0!</v>
      </c>
    </row>
    <row r="33" spans="1:10" x14ac:dyDescent="0.25">
      <c r="F33" s="30"/>
      <c r="G33" s="31" t="e">
        <f t="shared" si="0"/>
        <v>#DIV/0!</v>
      </c>
      <c r="H33" s="31" t="e">
        <f t="shared" si="2"/>
        <v>#DIV/0!</v>
      </c>
      <c r="I33" s="31" t="e">
        <f t="shared" si="1"/>
        <v>#DIV/0!</v>
      </c>
    </row>
    <row r="34" spans="1:10" x14ac:dyDescent="0.25">
      <c r="B34" s="18" t="s">
        <v>22</v>
      </c>
    </row>
    <row r="35" spans="1:10" x14ac:dyDescent="0.25">
      <c r="B35" s="18">
        <v>642</v>
      </c>
      <c r="C35" s="18">
        <v>6950000</v>
      </c>
      <c r="D35">
        <f>C35/B35</f>
        <v>10825.545171339563</v>
      </c>
      <c r="E35">
        <v>486500</v>
      </c>
      <c r="F35">
        <v>30000</v>
      </c>
      <c r="G35">
        <f>F35+E35+C35</f>
        <v>7466500</v>
      </c>
      <c r="H35">
        <f>G35/B35</f>
        <v>11630.062305295951</v>
      </c>
      <c r="I35" s="14" t="e">
        <f>G35/A35</f>
        <v>#DIV/0!</v>
      </c>
    </row>
    <row r="36" spans="1:10" x14ac:dyDescent="0.25">
      <c r="D36" t="e">
        <f>C36/B36</f>
        <v>#DIV/0!</v>
      </c>
      <c r="E36">
        <v>829000</v>
      </c>
      <c r="F36">
        <v>30000</v>
      </c>
      <c r="G36">
        <f>F36+E36+C36</f>
        <v>859000</v>
      </c>
      <c r="H36" t="e">
        <f>G36/B36</f>
        <v>#DIV/0!</v>
      </c>
      <c r="I36" s="14"/>
    </row>
    <row r="37" spans="1:10" x14ac:dyDescent="0.25">
      <c r="D37" t="e">
        <f>C37/B37</f>
        <v>#DIV/0!</v>
      </c>
      <c r="E37">
        <v>1105000</v>
      </c>
      <c r="F37">
        <v>30000</v>
      </c>
      <c r="G37">
        <f>F37+E37+C37</f>
        <v>1135000</v>
      </c>
      <c r="H37" t="e">
        <f>G37/B37</f>
        <v>#DIV/0!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  <c r="H44">
        <v>18</v>
      </c>
      <c r="I44">
        <v>35</v>
      </c>
      <c r="J44">
        <f>I44*H44</f>
        <v>630</v>
      </c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2023-11-17T12:14:38Z</dcterms:modified>
</cp:coreProperties>
</file>