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mbit Nanda\"/>
    </mc:Choice>
  </mc:AlternateContent>
  <xr:revisionPtr revIDLastSave="0" documentId="13_ncr:1_{6FD5B6FE-382F-4182-9BFC-4B266177573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5" sheetId="17" r:id="rId5"/>
    <sheet name="Sheet4" sheetId="16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0" i="4" l="1"/>
  <c r="R9" i="4"/>
  <c r="X9" i="4"/>
  <c r="V3" i="4" l="1"/>
  <c r="V4" i="4"/>
  <c r="V5" i="4"/>
  <c r="V6" i="4"/>
  <c r="V7" i="4"/>
  <c r="V8" i="4"/>
  <c r="V9" i="4"/>
  <c r="V10" i="4"/>
  <c r="V11" i="4"/>
  <c r="V12" i="4"/>
  <c r="V13" i="4"/>
  <c r="V14" i="4"/>
  <c r="V15" i="4"/>
  <c r="V2" i="4"/>
  <c r="U3" i="4"/>
  <c r="U4" i="4"/>
  <c r="U5" i="4"/>
  <c r="U6" i="4"/>
  <c r="U7" i="4"/>
  <c r="U8" i="4"/>
  <c r="U9" i="4"/>
  <c r="U10" i="4"/>
  <c r="U11" i="4"/>
  <c r="U12" i="4"/>
  <c r="U13" i="4"/>
  <c r="U14" i="4"/>
  <c r="U15" i="4"/>
  <c r="U2" i="4"/>
  <c r="F21" i="4"/>
  <c r="G19" i="4" l="1"/>
  <c r="Q12" i="4" l="1"/>
  <c r="P12" i="4"/>
  <c r="P11" i="4"/>
  <c r="Q11" i="4" s="1"/>
  <c r="Q10" i="4"/>
  <c r="Q9" i="4"/>
  <c r="P8" i="4"/>
  <c r="P7" i="4"/>
  <c r="Q7" i="4" s="1"/>
  <c r="P6" i="4"/>
  <c r="P5" i="4"/>
  <c r="P4" i="4"/>
  <c r="Q4" i="4" s="1"/>
  <c r="P3" i="4"/>
  <c r="P2" i="4"/>
  <c r="Q2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<sst xmlns="http://schemas.openxmlformats.org/spreadsheetml/2006/main" count="35" uniqueCount="30">
  <si>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</si>
  <si>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</si>
  <si>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</si>
  <si>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</si>
  <si>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</si>
  <si>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</si>
  <si>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</si>
  <si>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</si>
  <si>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</si>
  <si>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</si>
  <si>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</si>
  <si>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</si>
  <si>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</si>
  <si>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604, 6th Floor, Wing - A, Bhakti Anugan CHSL, Plot No. 17, Sector 12A, Village - KOparkhainrne, Navi Mumbai</t>
  </si>
  <si>
    <t>bua</t>
  </si>
  <si>
    <t>oc - 2005</t>
  </si>
  <si>
    <t>bhakti anugan</t>
  </si>
  <si>
    <t>secto r12</t>
  </si>
  <si>
    <t>Sold out</t>
  </si>
  <si>
    <t>27.03.23</t>
  </si>
  <si>
    <t>05.04.23</t>
  </si>
  <si>
    <t>31.01.23</t>
  </si>
  <si>
    <t>ls - 48 to 52 lakhs</t>
  </si>
  <si>
    <t>rate</t>
  </si>
  <si>
    <t>fmv</t>
  </si>
  <si>
    <t>mca</t>
  </si>
  <si>
    <t>loading - 36%</t>
  </si>
  <si>
    <t>MOU -48 lakhs</t>
  </si>
  <si>
    <t>value required - 55 lakhs</t>
  </si>
  <si>
    <t>given - 55 alkhs - discussed with rajesh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</si>
</sst>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125884</xdr:colOff>
      <xdr:row>41</xdr:row>
      <xdr:rowOff>96290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7F5C30-C3EB-4BC1-973C-EDF4848A0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756284" cy="7449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11483</xdr:colOff>
      <xdr:row>51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8F911-CA09-4E14-BFCC-F401EC1AA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032283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211366</xdr:colOff>
      <xdr:row>36</xdr:row>
      <xdr:rowOff>115247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EFE009-A285-4940-A370-35FD7FCB6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012966" cy="67827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27</xdr:col>
      <xdr:colOff>40403</xdr:colOff>
      <xdr:row>54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50C5CC-500C-4092-A53F-B9AB04635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499603" cy="89833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39892</xdr:colOff>
      <xdr:row>37</xdr:row>
      <xdr:rowOff>162858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123E4A-08BF-42DA-AB65-9B985A1D2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41492" cy="66874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31</xdr:col>
      <xdr:colOff>326022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C91386-52EF-40F2-A17D-7D66771D0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5566022" cy="8849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B0679-1B7A-489C-BE1D-35EF5EB70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1C5468-54F9-4E39-9121-5939C75E0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77F6E5-4CA5-42BB-BD1A-A6ED41BB7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W6" sqref="W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4" max="24" width="13.7109375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U1" s="1" t="s">
        <v>26</v>
      </c>
    </row>
    <row r="2" spans="1:24" x14ac:dyDescent="0.25">
      <c r="A2" s="4">
        <f t="shared" ref="A2:A15" si="0">N2</f>
        <v>0</v>
      </c>
      <c r="B2" s="4">
        <f t="shared" ref="B2:B15" si="1">Q2</f>
        <v>451.38888888888897</v>
      </c>
      <c r="C2" s="4">
        <f>B2*1.2</f>
        <v>541.66666666666674</v>
      </c>
      <c r="D2" s="4">
        <f t="shared" ref="D2:D13" si="2">C2*1.2</f>
        <v>650.00000000000011</v>
      </c>
      <c r="E2" s="5">
        <f t="shared" ref="E2:E13" si="3">R2</f>
        <v>7000000</v>
      </c>
      <c r="F2" s="10">
        <f t="shared" ref="F2:F13" si="4">ROUND((E2/B2),0)</f>
        <v>15508</v>
      </c>
      <c r="G2" s="10">
        <f t="shared" ref="G2:G13" si="5">ROUND((E2/C2),0)</f>
        <v>12923</v>
      </c>
      <c r="H2" s="10">
        <f t="shared" ref="H2:H13" si="6">ROUND((E2/D2),0)</f>
        <v>10769</v>
      </c>
      <c r="I2" s="4" t="e">
        <f>#REF!</f>
        <v>#REF!</v>
      </c>
      <c r="J2" s="4" t="str">
        <f t="shared" ref="J2:J13" si="7">S2</f>
        <v>bhakti anugan</v>
      </c>
      <c r="O2">
        <v>650</v>
      </c>
      <c r="P2">
        <f t="shared" ref="P2:P12" si="8">O2/1.2</f>
        <v>541.66666666666674</v>
      </c>
      <c r="Q2">
        <f t="shared" ref="Q2:Q12" si="9">P2/1.2</f>
        <v>451.38888888888897</v>
      </c>
      <c r="R2" s="2">
        <v>7000000</v>
      </c>
      <c r="S2" s="8" t="s">
        <v>16</v>
      </c>
      <c r="T2" s="8"/>
      <c r="U2">
        <f>Q2*1.36</f>
        <v>613.88888888888903</v>
      </c>
      <c r="V2">
        <f>R2/U2</f>
        <v>11402.714932126693</v>
      </c>
    </row>
    <row r="3" spans="1:24" x14ac:dyDescent="0.25">
      <c r="A3" s="4">
        <f t="shared" si="0"/>
        <v>0</v>
      </c>
      <c r="B3" s="4">
        <f t="shared" si="1"/>
        <v>400</v>
      </c>
      <c r="C3" s="4">
        <f t="shared" ref="C3:C15" si="10">B3*1.2</f>
        <v>480</v>
      </c>
      <c r="D3" s="4">
        <f t="shared" si="2"/>
        <v>576</v>
      </c>
      <c r="E3" s="16">
        <f t="shared" si="3"/>
        <v>5800000</v>
      </c>
      <c r="F3" s="10">
        <f t="shared" si="4"/>
        <v>14500</v>
      </c>
      <c r="G3" s="15">
        <f t="shared" si="5"/>
        <v>12083</v>
      </c>
      <c r="H3" s="10">
        <f t="shared" si="6"/>
        <v>10069</v>
      </c>
      <c r="I3" s="4" t="e">
        <f>#REF!</f>
        <v>#REF!</v>
      </c>
      <c r="J3" s="4" t="str">
        <f t="shared" si="7"/>
        <v>secto r12</v>
      </c>
      <c r="O3">
        <v>0</v>
      </c>
      <c r="P3">
        <f t="shared" si="8"/>
        <v>0</v>
      </c>
      <c r="Q3">
        <v>400</v>
      </c>
      <c r="R3" s="17">
        <v>5800000</v>
      </c>
      <c r="S3" s="8" t="s">
        <v>17</v>
      </c>
      <c r="T3" s="8"/>
      <c r="U3">
        <f t="shared" ref="U3:U15" si="11">Q3*1.36</f>
        <v>544</v>
      </c>
      <c r="V3" s="11">
        <f t="shared" ref="V3:V15" si="12">R3/U3</f>
        <v>10661.764705882353</v>
      </c>
    </row>
    <row r="4" spans="1:24" x14ac:dyDescent="0.25">
      <c r="A4" s="4">
        <f t="shared" si="0"/>
        <v>0</v>
      </c>
      <c r="B4" s="4">
        <f t="shared" si="1"/>
        <v>293.75</v>
      </c>
      <c r="C4" s="4">
        <f t="shared" si="10"/>
        <v>352.5</v>
      </c>
      <c r="D4" s="4">
        <f t="shared" si="2"/>
        <v>423</v>
      </c>
      <c r="E4" s="16">
        <f t="shared" si="3"/>
        <v>6200000</v>
      </c>
      <c r="F4" s="10">
        <f t="shared" si="4"/>
        <v>21106</v>
      </c>
      <c r="G4" s="10">
        <f t="shared" si="5"/>
        <v>17589</v>
      </c>
      <c r="H4" s="10">
        <f t="shared" si="6"/>
        <v>14657</v>
      </c>
      <c r="I4" s="4" t="e">
        <f>#REF!</f>
        <v>#REF!</v>
      </c>
      <c r="J4" s="4" t="str">
        <f t="shared" si="7"/>
        <v>secto r12</v>
      </c>
      <c r="O4">
        <v>423</v>
      </c>
      <c r="P4">
        <f t="shared" si="8"/>
        <v>352.5</v>
      </c>
      <c r="Q4">
        <f t="shared" si="9"/>
        <v>293.75</v>
      </c>
      <c r="R4" s="2">
        <v>6200000</v>
      </c>
      <c r="S4" s="8" t="s">
        <v>17</v>
      </c>
      <c r="T4" s="8"/>
      <c r="U4">
        <f t="shared" si="11"/>
        <v>399.50000000000006</v>
      </c>
      <c r="V4">
        <f t="shared" si="12"/>
        <v>15519.399249061324</v>
      </c>
    </row>
    <row r="5" spans="1:24" x14ac:dyDescent="0.25">
      <c r="A5" s="4">
        <f t="shared" si="0"/>
        <v>0</v>
      </c>
      <c r="B5" s="4">
        <f t="shared" si="1"/>
        <v>400</v>
      </c>
      <c r="C5" s="4">
        <f t="shared" si="10"/>
        <v>480</v>
      </c>
      <c r="D5" s="4">
        <f t="shared" si="2"/>
        <v>576</v>
      </c>
      <c r="E5" s="16">
        <f t="shared" si="3"/>
        <v>8000000</v>
      </c>
      <c r="F5" s="10">
        <f t="shared" si="4"/>
        <v>20000</v>
      </c>
      <c r="G5" s="10">
        <f t="shared" si="5"/>
        <v>16667</v>
      </c>
      <c r="H5" s="10">
        <f t="shared" si="6"/>
        <v>13889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400</v>
      </c>
      <c r="R5" s="17">
        <v>8000000</v>
      </c>
      <c r="S5" s="8"/>
      <c r="T5" s="8"/>
      <c r="U5">
        <f t="shared" si="11"/>
        <v>544</v>
      </c>
      <c r="V5" s="11">
        <f t="shared" si="12"/>
        <v>14705.882352941177</v>
      </c>
    </row>
    <row r="6" spans="1:24" x14ac:dyDescent="0.25">
      <c r="A6" s="4">
        <f t="shared" si="0"/>
        <v>0</v>
      </c>
      <c r="B6" s="4">
        <f t="shared" si="1"/>
        <v>575</v>
      </c>
      <c r="C6" s="4">
        <f t="shared" si="10"/>
        <v>690</v>
      </c>
      <c r="D6" s="4">
        <f t="shared" si="2"/>
        <v>828</v>
      </c>
      <c r="E6" s="16">
        <f t="shared" si="3"/>
        <v>7000000</v>
      </c>
      <c r="F6" s="10">
        <f t="shared" si="4"/>
        <v>12174</v>
      </c>
      <c r="G6" s="15">
        <f t="shared" si="5"/>
        <v>10145</v>
      </c>
      <c r="H6" s="10">
        <f t="shared" si="6"/>
        <v>8454</v>
      </c>
      <c r="I6" s="4" t="e">
        <f>#REF!</f>
        <v>#REF!</v>
      </c>
      <c r="J6" s="4" t="str">
        <f t="shared" si="7"/>
        <v>bhakti anugan</v>
      </c>
      <c r="O6">
        <v>0</v>
      </c>
      <c r="P6">
        <f t="shared" si="8"/>
        <v>0</v>
      </c>
      <c r="Q6">
        <v>575</v>
      </c>
      <c r="R6" s="17">
        <v>7000000</v>
      </c>
      <c r="S6" s="8" t="s">
        <v>16</v>
      </c>
      <c r="T6" s="8"/>
      <c r="U6">
        <f t="shared" si="11"/>
        <v>782</v>
      </c>
      <c r="V6" s="11">
        <f t="shared" si="12"/>
        <v>8951.4066496163687</v>
      </c>
    </row>
    <row r="7" spans="1:24" x14ac:dyDescent="0.25">
      <c r="A7" s="4">
        <f t="shared" si="0"/>
        <v>0</v>
      </c>
      <c r="B7" s="4">
        <f t="shared" si="1"/>
        <v>399.3055555555556</v>
      </c>
      <c r="C7" s="4">
        <f t="shared" si="10"/>
        <v>479.16666666666669</v>
      </c>
      <c r="D7" s="4">
        <f t="shared" si="2"/>
        <v>575</v>
      </c>
      <c r="E7" s="16">
        <f t="shared" si="3"/>
        <v>6000000</v>
      </c>
      <c r="F7" s="10">
        <f t="shared" si="4"/>
        <v>15026</v>
      </c>
      <c r="G7" s="10">
        <f t="shared" si="5"/>
        <v>12522</v>
      </c>
      <c r="H7" s="10">
        <f t="shared" si="6"/>
        <v>10435</v>
      </c>
      <c r="I7" s="4" t="e">
        <f>#REF!</f>
        <v>#REF!</v>
      </c>
      <c r="J7" s="4" t="str">
        <f t="shared" si="7"/>
        <v>Sold out</v>
      </c>
      <c r="O7">
        <v>575</v>
      </c>
      <c r="P7">
        <f t="shared" si="8"/>
        <v>479.16666666666669</v>
      </c>
      <c r="Q7">
        <f t="shared" si="9"/>
        <v>399.3055555555556</v>
      </c>
      <c r="R7" s="2">
        <v>6000000</v>
      </c>
      <c r="S7" s="11" t="s">
        <v>18</v>
      </c>
      <c r="T7" s="8"/>
      <c r="U7">
        <f t="shared" si="11"/>
        <v>543.05555555555566</v>
      </c>
      <c r="V7" s="8">
        <f t="shared" si="12"/>
        <v>11048.59335038363</v>
      </c>
    </row>
    <row r="8" spans="1:24" x14ac:dyDescent="0.25">
      <c r="A8" s="4">
        <f t="shared" si="0"/>
        <v>0</v>
      </c>
      <c r="B8" s="4">
        <f t="shared" si="1"/>
        <v>368</v>
      </c>
      <c r="C8" s="4">
        <f t="shared" si="10"/>
        <v>441.59999999999997</v>
      </c>
      <c r="D8" s="4">
        <f t="shared" si="2"/>
        <v>529.91999999999996</v>
      </c>
      <c r="E8" s="16">
        <f t="shared" si="3"/>
        <v>1650000</v>
      </c>
      <c r="F8" s="10">
        <f t="shared" si="4"/>
        <v>4484</v>
      </c>
      <c r="G8" s="10">
        <f t="shared" si="5"/>
        <v>3736</v>
      </c>
      <c r="H8" s="10">
        <f t="shared" si="6"/>
        <v>3114</v>
      </c>
      <c r="I8" s="4" t="e">
        <f>#REF!</f>
        <v>#REF!</v>
      </c>
      <c r="J8" s="4" t="str">
        <f t="shared" si="7"/>
        <v>27.03.23</v>
      </c>
      <c r="O8">
        <v>0</v>
      </c>
      <c r="P8">
        <f t="shared" si="8"/>
        <v>0</v>
      </c>
      <c r="Q8">
        <v>368</v>
      </c>
      <c r="R8" s="2">
        <v>1650000</v>
      </c>
      <c r="S8" s="8" t="s">
        <v>19</v>
      </c>
      <c r="T8" s="8"/>
      <c r="U8">
        <f t="shared" si="11"/>
        <v>500.48</v>
      </c>
      <c r="V8">
        <f t="shared" si="12"/>
        <v>3296.8350383631714</v>
      </c>
    </row>
    <row r="9" spans="1:24" x14ac:dyDescent="0.25">
      <c r="A9" s="4">
        <f t="shared" si="0"/>
        <v>0</v>
      </c>
      <c r="B9" s="4">
        <f t="shared" si="1"/>
        <v>316.66666666666669</v>
      </c>
      <c r="C9" s="4">
        <f t="shared" si="10"/>
        <v>380</v>
      </c>
      <c r="D9" s="4">
        <f t="shared" si="2"/>
        <v>456</v>
      </c>
      <c r="E9" s="16">
        <f t="shared" si="3"/>
        <v>3156500</v>
      </c>
      <c r="F9" s="10">
        <f t="shared" si="4"/>
        <v>9968</v>
      </c>
      <c r="G9" s="10">
        <f t="shared" si="5"/>
        <v>8307</v>
      </c>
      <c r="H9" s="10">
        <f t="shared" si="6"/>
        <v>6922</v>
      </c>
      <c r="I9" s="4" t="e">
        <f>#REF!</f>
        <v>#REF!</v>
      </c>
      <c r="J9" s="4" t="str">
        <f t="shared" si="7"/>
        <v>05.04.23</v>
      </c>
      <c r="O9">
        <v>0</v>
      </c>
      <c r="P9">
        <v>380</v>
      </c>
      <c r="Q9">
        <f t="shared" si="9"/>
        <v>316.66666666666669</v>
      </c>
      <c r="R9" s="2">
        <f>X9</f>
        <v>3156500</v>
      </c>
      <c r="S9" s="8" t="s">
        <v>20</v>
      </c>
      <c r="T9" s="8"/>
      <c r="U9">
        <f t="shared" si="11"/>
        <v>430.66666666666674</v>
      </c>
      <c r="V9">
        <f t="shared" si="12"/>
        <v>7329.3343653250759</v>
      </c>
      <c r="X9" s="2">
        <f>2950000+177000+29500</f>
        <v>3156500</v>
      </c>
    </row>
    <row r="10" spans="1:24" x14ac:dyDescent="0.25">
      <c r="A10" s="4">
        <f t="shared" si="0"/>
        <v>0</v>
      </c>
      <c r="B10" s="4">
        <f t="shared" si="1"/>
        <v>540</v>
      </c>
      <c r="C10" s="4">
        <f t="shared" si="10"/>
        <v>648</v>
      </c>
      <c r="D10" s="4">
        <f t="shared" si="2"/>
        <v>777.6</v>
      </c>
      <c r="E10" s="16">
        <f t="shared" si="3"/>
        <v>7800000</v>
      </c>
      <c r="F10" s="10">
        <f t="shared" si="4"/>
        <v>14444</v>
      </c>
      <c r="G10" s="15">
        <f t="shared" si="5"/>
        <v>12037</v>
      </c>
      <c r="H10" s="10">
        <f t="shared" si="6"/>
        <v>10031</v>
      </c>
      <c r="I10" s="4" t="e">
        <f>#REF!</f>
        <v>#REF!</v>
      </c>
      <c r="J10" s="4" t="str">
        <f t="shared" si="7"/>
        <v>31.01.23</v>
      </c>
      <c r="O10">
        <v>0</v>
      </c>
      <c r="P10">
        <v>648</v>
      </c>
      <c r="Q10">
        <f t="shared" si="9"/>
        <v>540</v>
      </c>
      <c r="R10" s="17">
        <v>7800000</v>
      </c>
      <c r="S10" s="8" t="s">
        <v>21</v>
      </c>
      <c r="T10" s="8"/>
      <c r="U10">
        <f t="shared" si="11"/>
        <v>734.40000000000009</v>
      </c>
      <c r="V10" s="11">
        <f t="shared" si="12"/>
        <v>10620.915032679737</v>
      </c>
    </row>
    <row r="11" spans="1:24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9"/>
        <v>0</v>
      </c>
      <c r="R11" s="2">
        <v>0</v>
      </c>
      <c r="S11" s="8"/>
      <c r="T11" s="8"/>
      <c r="U11">
        <f t="shared" si="11"/>
        <v>0</v>
      </c>
      <c r="V11" t="e">
        <f t="shared" si="12"/>
        <v>#DIV/0!</v>
      </c>
    </row>
    <row r="12" spans="1:24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9"/>
        <v>0</v>
      </c>
      <c r="R12" s="2">
        <v>0</v>
      </c>
      <c r="S12" s="8"/>
      <c r="T12" s="8"/>
      <c r="U12">
        <f t="shared" si="11"/>
        <v>0</v>
      </c>
      <c r="V12" t="e">
        <f t="shared" si="12"/>
        <v>#DIV/0!</v>
      </c>
    </row>
    <row r="13" spans="1:24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  <c r="U13">
        <f t="shared" si="11"/>
        <v>0</v>
      </c>
      <c r="V13" t="e">
        <f t="shared" si="12"/>
        <v>#DIV/0!</v>
      </c>
    </row>
    <row r="14" spans="1:24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5">C14*1.2</f>
        <v>0</v>
      </c>
      <c r="E14" s="16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10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  <c r="U14">
        <f t="shared" si="11"/>
        <v>0</v>
      </c>
      <c r="V14" t="e">
        <f t="shared" si="12"/>
        <v>#DIV/0!</v>
      </c>
    </row>
    <row r="15" spans="1:24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5"/>
        <v>0</v>
      </c>
      <c r="E15" s="16">
        <f t="shared" si="16"/>
        <v>0</v>
      </c>
      <c r="F15" s="10" t="e">
        <f t="shared" si="17"/>
        <v>#DIV/0!</v>
      </c>
      <c r="G15" s="10" t="e">
        <f t="shared" si="18"/>
        <v>#DIV/0!</v>
      </c>
      <c r="H15" s="10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  <c r="U15">
        <f t="shared" si="11"/>
        <v>0</v>
      </c>
      <c r="V15" t="e">
        <f t="shared" si="12"/>
        <v>#DIV/0!</v>
      </c>
    </row>
    <row r="17" spans="5:24" x14ac:dyDescent="0.25">
      <c r="E17" t="s">
        <v>13</v>
      </c>
    </row>
    <row r="19" spans="5:24" x14ac:dyDescent="0.25">
      <c r="E19" t="s">
        <v>14</v>
      </c>
      <c r="F19" s="7">
        <v>460</v>
      </c>
      <c r="G19">
        <f>42.75*10.764</f>
        <v>460.16099999999994</v>
      </c>
      <c r="I19" t="s">
        <v>25</v>
      </c>
      <c r="J19">
        <v>338</v>
      </c>
    </row>
    <row r="20" spans="5:24" x14ac:dyDescent="0.25">
      <c r="E20" t="s">
        <v>23</v>
      </c>
      <c r="F20" s="7">
        <v>11500</v>
      </c>
      <c r="J20">
        <f>F19/J19</f>
        <v>1.3609467455621302</v>
      </c>
    </row>
    <row r="21" spans="5:24" x14ac:dyDescent="0.25">
      <c r="E21" t="s">
        <v>24</v>
      </c>
      <c r="F21" s="7">
        <f>F20*F19</f>
        <v>5290000</v>
      </c>
    </row>
    <row r="22" spans="5:24" x14ac:dyDescent="0.25">
      <c r="G22" s="6"/>
      <c r="H22" s="6"/>
    </row>
    <row r="24" spans="5:24" x14ac:dyDescent="0.25"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F25" s="7" t="s">
        <v>15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F26" s="7" t="s">
        <v>27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F27" s="7" t="s">
        <v>22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F28" s="7" t="s">
        <v>28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F29" s="7" t="s">
        <v>29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3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Sheet5</vt:lpstr>
      <vt:lpstr>Sheet4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2023-11-28T11:21:33Z</dcterms:modified>
</cp:coreProperties>
</file>