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\Prabhadevi\Shailesh Chintaman Mohite\"/>
    </mc:Choice>
  </mc:AlternateContent>
  <xr:revisionPtr revIDLastSave="0" documentId="13_ncr:1_{87CD9432-E7C1-4B66-9CEF-CBD27239B82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4" l="1"/>
  <c r="C5" i="25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<sst xmlns="http://schemas.openxmlformats.org/spreadsheetml/2006/main" count="129" uniqueCount="87">
  <si>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</si>
  <si>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</si>
  <si>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</si>
  <si>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</si>
  <si>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</si>
  <si>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</si>
  <si>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</si>
  <si>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</si>
  <si>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</si>
  <si>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</si>
  <si>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</si>
  <si>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</si>
  <si>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</si>
  <si>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</si>
  <si>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</si>
  <si>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</si>
  <si>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</si>
  <si>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</si>
  <si>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</si>
  <si>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</si>
  <si>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</si>
  <si>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</si>
  <si>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</si>
  <si>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</si>
  <si>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</si>
  <si>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</si>
  <si>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</si>
  <si>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</si>
  <si>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</si>
  <si>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</si>
  <si>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</si>
  <si>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</si>
  <si>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</si>
  <si>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</si>
  <si>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</si>
  <si>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</si>
  <si>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</si>
  <si>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</si>
  <si>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</si>
  <si>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</si>
  <si>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</si>
  <si>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</si>
  <si>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</si>
  <si>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</si>
  <si>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</si>
  <si>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</si>
  <si>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</si>
  <si>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</si>
  <si>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</si>
  <si>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</si>
  <si>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</si>
  <si>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</si>
  <si>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</si>
  <si>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</si>
  <si>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</si>
  <si>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</si>
  <si>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</si>
  <si>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</si>
  <si>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</si>
  <si>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</si>
  <si>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</si>
  <si>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</si>
  <si>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</si>
  <si>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</si>
  <si>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</si>
  <si>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</si>
  <si>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</si>
  <si>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</si>
  <si>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</si>
  <si>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</si>
  <si>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</si>
  <si>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</si>
  <si>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</si>
  <si>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</si>
  <si>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</si>
  <si>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</si>
  <si>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</si>
  <si>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</si>
  <si>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</si>
  <si>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</si>
  <si>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</si>
  <si>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</si>
  <si>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</si>
  <si>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</si>
  <si>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16.11.2023</t>
  </si>
  <si>
    <t>ACA</t>
  </si>
  <si>
    <t>YOC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</si>
</sst>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35F6E-E653-17AE-5812-547AAF19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4C858-8BA2-CE26-7A42-6E567242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84F36-466E-93F4-C654-E822A79E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7AD706-19B0-EBCB-3205-FA548F5C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5" sqref="K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298617.51299999998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328017.51299999998</v>
      </c>
      <c r="D9" s="63" t="s">
        <v>62</v>
      </c>
      <c r="E9" s="64">
        <f>C9/10.764</f>
        <v>30473.570512820512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29000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26300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283.5</v>
      </c>
      <c r="D12" s="24"/>
      <c r="F12" s="19"/>
    </row>
    <row r="13" spans="1:6" x14ac:dyDescent="0.25">
      <c r="A13" s="16" t="s">
        <v>22</v>
      </c>
      <c r="B13" s="20"/>
      <c r="C13" s="21">
        <f>C6-C12</f>
        <v>2416.5</v>
      </c>
      <c r="D13" s="24"/>
      <c r="F13" s="19"/>
    </row>
    <row r="14" spans="1:6" x14ac:dyDescent="0.25">
      <c r="A14" s="16" t="s">
        <v>15</v>
      </c>
      <c r="B14" s="20"/>
      <c r="C14" s="21">
        <f>C5</f>
        <v>26300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28716.5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775</v>
      </c>
      <c r="D18" s="26"/>
      <c r="F18" s="19"/>
    </row>
    <row r="19" spans="1:6" x14ac:dyDescent="0.25">
      <c r="A19" s="16" t="s">
        <v>74</v>
      </c>
      <c r="B19" s="6"/>
      <c r="C19" s="32">
        <f>C18*C16</f>
        <v>22255287.5</v>
      </c>
      <c r="D19" s="33"/>
      <c r="E19" s="70"/>
      <c r="F19" s="34"/>
    </row>
    <row r="20" spans="1:6" x14ac:dyDescent="0.25">
      <c r="A20" s="16" t="s">
        <v>24</v>
      </c>
      <c r="C20" s="35">
        <f>C19*90%</f>
        <v>20029758.75</v>
      </c>
      <c r="D20" s="32"/>
      <c r="F20" s="19"/>
    </row>
    <row r="21" spans="1:6" x14ac:dyDescent="0.25">
      <c r="A21" s="16" t="s">
        <v>25</v>
      </c>
      <c r="C21" s="35">
        <f>C19*80%</f>
        <v>17804230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2092500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46365.182291666664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10" sqref="U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662.5</v>
      </c>
      <c r="C2" s="4">
        <f t="shared" ref="C2:C16" si="1">B2*1.2</f>
        <v>795</v>
      </c>
      <c r="D2" s="4">
        <f t="shared" ref="D2:D16" si="2">C2*1.2</f>
        <v>954</v>
      </c>
      <c r="E2" s="5">
        <f t="shared" ref="E2:E16" si="3">R2</f>
        <v>19500000</v>
      </c>
      <c r="F2" s="4">
        <f t="shared" ref="F2:F15" si="4">ROUND((E2/B2),0)</f>
        <v>29434</v>
      </c>
      <c r="G2" s="4">
        <f t="shared" ref="G2:G15" si="5">ROUND((E2/C2),0)</f>
        <v>24528</v>
      </c>
      <c r="H2" s="4">
        <f t="shared" ref="H2:H15" si="6">ROUND((E2/D2),0)</f>
        <v>20440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795</v>
      </c>
      <c r="Q2">
        <f t="shared" ref="Q2:Q10" si="9">P2/1.2</f>
        <v>662.5</v>
      </c>
      <c r="R2" s="2">
        <v>19500000</v>
      </c>
      <c r="S2" s="2"/>
    </row>
    <row r="3" spans="1:19" x14ac:dyDescent="0.25">
      <c r="A3" s="4">
        <v>2</v>
      </c>
      <c r="B3" s="4">
        <f t="shared" si="0"/>
        <v>500</v>
      </c>
      <c r="C3" s="4">
        <f t="shared" si="1"/>
        <v>600</v>
      </c>
      <c r="D3" s="4">
        <f t="shared" si="2"/>
        <v>720</v>
      </c>
      <c r="E3" s="5">
        <f t="shared" si="3"/>
        <v>15000000</v>
      </c>
      <c r="F3" s="4">
        <f t="shared" si="4"/>
        <v>30000</v>
      </c>
      <c r="G3" s="4">
        <f t="shared" si="5"/>
        <v>25000</v>
      </c>
      <c r="H3" s="4">
        <f t="shared" si="6"/>
        <v>20833</v>
      </c>
      <c r="I3" s="4">
        <f t="shared" si="7"/>
        <v>0</v>
      </c>
      <c r="J3" s="4">
        <f t="shared" si="8"/>
        <v>0</v>
      </c>
      <c r="O3">
        <v>0</v>
      </c>
      <c r="P3">
        <v>600</v>
      </c>
      <c r="Q3">
        <f t="shared" si="9"/>
        <v>500</v>
      </c>
      <c r="R3" s="2">
        <v>15000000</v>
      </c>
      <c r="S3" s="2"/>
    </row>
    <row r="4" spans="1:19" x14ac:dyDescent="0.25">
      <c r="A4" s="4">
        <v>3</v>
      </c>
      <c r="B4" s="4">
        <f t="shared" si="0"/>
        <v>602</v>
      </c>
      <c r="C4" s="4">
        <f t="shared" si="1"/>
        <v>722.4</v>
      </c>
      <c r="D4" s="4">
        <f t="shared" si="2"/>
        <v>866.88</v>
      </c>
      <c r="E4" s="5">
        <f t="shared" si="3"/>
        <v>15900000</v>
      </c>
      <c r="F4" s="4">
        <f t="shared" si="4"/>
        <v>26412</v>
      </c>
      <c r="G4" s="4">
        <f t="shared" si="5"/>
        <v>22010</v>
      </c>
      <c r="H4" s="4">
        <f t="shared" si="6"/>
        <v>18342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v>602</v>
      </c>
      <c r="R4" s="2">
        <v>15900000</v>
      </c>
      <c r="S4" s="2"/>
    </row>
    <row r="5" spans="1:19" x14ac:dyDescent="0.25">
      <c r="A5" s="4">
        <v>4</v>
      </c>
      <c r="B5" s="4">
        <f t="shared" si="0"/>
        <v>680</v>
      </c>
      <c r="C5" s="4">
        <f t="shared" si="1"/>
        <v>816</v>
      </c>
      <c r="D5" s="4">
        <f t="shared" si="2"/>
        <v>979.19999999999993</v>
      </c>
      <c r="E5" s="5">
        <f t="shared" si="3"/>
        <v>21000000</v>
      </c>
      <c r="F5" s="4">
        <f t="shared" si="4"/>
        <v>30882</v>
      </c>
      <c r="G5" s="4">
        <f t="shared" si="5"/>
        <v>25735</v>
      </c>
      <c r="H5" s="4">
        <f t="shared" si="6"/>
        <v>21446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680</v>
      </c>
      <c r="R5" s="2">
        <v>21000000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772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775</v>
      </c>
    </row>
    <row r="29" spans="1:19" s="10" customFormat="1" x14ac:dyDescent="0.25">
      <c r="C29" s="72" t="s">
        <v>1</v>
      </c>
      <c r="D29" s="72">
        <v>20000000</v>
      </c>
      <c r="F29" s="57" t="s">
        <v>72</v>
      </c>
      <c r="G29" s="57">
        <v>930</v>
      </c>
      <c r="H29" s="10">
        <f>G29/G28</f>
        <v>1.2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2023-11-21T06:30:33Z</dcterms:modified>
</cp:coreProperties>
</file>