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Pravin Mahajan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MB" sheetId="42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2" l="1"/>
  <c r="G24" i="42"/>
  <c r="G23" i="42"/>
  <c r="G22" i="42"/>
  <c r="G16" i="42"/>
  <c r="G17" i="42"/>
  <c r="G18" i="42"/>
  <c r="G19" i="42"/>
  <c r="G20" i="42"/>
  <c r="G21" i="42"/>
  <c r="G15" i="42"/>
  <c r="D31" i="23"/>
  <c r="C31" i="23"/>
  <c r="B31" i="23"/>
  <c r="G26" i="42" l="1"/>
  <c r="H26" i="42" s="1"/>
  <c r="C18" i="25"/>
  <c r="Q10" i="4"/>
  <c r="N8" i="24"/>
  <c r="N7" i="24"/>
  <c r="N6" i="24"/>
  <c r="N5" i="24"/>
  <c r="I23" i="4" l="1"/>
  <c r="O29" i="24"/>
  <c r="C14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l="1"/>
  <c r="C20" i="23"/>
  <c r="B20" i="23" s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<sst xmlns="http://schemas.openxmlformats.org/spreadsheetml/2006/main" count="130" uniqueCount="99">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</sst>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7</xdr:row>
      <xdr:rowOff>95250</xdr:rowOff>
    </xdr:from>
    <xdr:to>
      <xdr:col>16</xdr:col>
      <xdr:colOff>19050</xdr:colOff>
      <xdr:row>25</xdr:row>
      <xdr:rowOff>123825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4035879" y="1428750"/>
          <a:ext cx="5780314" cy="3457575"/>
          <a:chOff x="1523" y="607"/>
          <a:chExt cx="9072" cy="544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45" y="629"/>
            <a:ext cx="9030" cy="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1532" y="617"/>
            <a:ext cx="9052" cy="542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161925</xdr:rowOff>
    </xdr:from>
    <xdr:to>
      <xdr:col>9</xdr:col>
      <xdr:colOff>561975</xdr:colOff>
      <xdr:row>22</xdr:row>
      <xdr:rowOff>142875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5800725" cy="3600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F14" sqref="F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39535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37500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37500</v>
      </c>
      <c r="D5" s="57" t="s">
        <v>61</v>
      </c>
      <c r="E5" s="58">
        <f>ROUND(C5/10.764,0)</f>
        <v>3484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14800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22700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22700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37500</v>
      </c>
      <c r="D10" s="57" t="s">
        <v>61</v>
      </c>
      <c r="E10" s="58">
        <f>ROUND(C10/10.764,0)</f>
        <v>3484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v>2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1212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4222608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2424000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zoomScaleNormal="100" workbookViewId="0">
      <selection activeCell="F17" sqref="F17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97</v>
      </c>
      <c r="D2" s="17"/>
      <c r="F2" s="78"/>
      <c r="G2" s="78"/>
    </row>
    <row r="3" spans="1:8">
      <c r="A3" s="15" t="s">
        <v>13</v>
      </c>
      <c r="B3" s="19"/>
      <c r="C3" s="20">
        <v>5000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3000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5000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1212</v>
      </c>
      <c r="D18" s="76"/>
      <c r="E18" s="77"/>
      <c r="F18" s="78"/>
      <c r="G18" s="78"/>
    </row>
    <row r="19" spans="1:7">
      <c r="A19" s="15"/>
      <c r="B19" s="6"/>
      <c r="C19" s="30">
        <f>C18*C16</f>
        <v>6060000</v>
      </c>
      <c r="D19" s="78" t="s">
        <v>68</v>
      </c>
      <c r="E19" s="30"/>
      <c r="F19" s="78"/>
      <c r="G19" s="78"/>
    </row>
    <row r="20" spans="1:7">
      <c r="A20" s="15"/>
      <c r="B20" s="61">
        <f>C20*75</f>
        <v>409050000</v>
      </c>
      <c r="C20" s="31">
        <f>C19*90%</f>
        <v>5454000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4848000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2424000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12625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B28">
        <v>49.2</v>
      </c>
      <c r="C28"/>
      <c r="D28"/>
    </row>
    <row r="29" spans="1:7">
      <c r="B29">
        <v>88</v>
      </c>
      <c r="C29"/>
      <c r="D29"/>
    </row>
    <row r="30" spans="1:7">
      <c r="B30">
        <v>88</v>
      </c>
      <c r="C30"/>
      <c r="D30"/>
    </row>
    <row r="31" spans="1:7">
      <c r="B31">
        <f>SUM(B28:B30)</f>
        <v>225.2</v>
      </c>
      <c r="C31">
        <f>B31/2</f>
        <v>112.6</v>
      </c>
      <c r="D31" s="119">
        <f>C31*10.764</f>
        <v>1212.0264</v>
      </c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N25" sqref="N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945.13888888888903</v>
      </c>
      <c r="C12" s="4">
        <f t="shared" si="2"/>
        <v>1134.1666666666667</v>
      </c>
      <c r="D12" s="4">
        <f t="shared" si="3"/>
        <v>1361</v>
      </c>
      <c r="E12" s="5">
        <f t="shared" si="4"/>
        <v>6500000</v>
      </c>
      <c r="F12" s="4">
        <f t="shared" si="5"/>
        <v>6877</v>
      </c>
      <c r="G12" s="4">
        <f t="shared" si="6"/>
        <v>5731</v>
      </c>
      <c r="H12" s="4">
        <f t="shared" si="7"/>
        <v>4776</v>
      </c>
      <c r="I12" s="4">
        <f t="shared" si="8"/>
        <v>0</v>
      </c>
      <c r="J12" s="4">
        <f t="shared" si="9"/>
        <v>0</v>
      </c>
      <c r="O12">
        <v>1361</v>
      </c>
      <c r="P12">
        <f t="shared" ref="P12" si="13">O12/1.2</f>
        <v>1134.1666666666667</v>
      </c>
      <c r="Q12">
        <f t="shared" ref="Q12" si="14">P12/1.2</f>
        <v>945.13888888888903</v>
      </c>
      <c r="R12" s="2">
        <v>6500000</v>
      </c>
      <c r="S12" s="2"/>
      <c r="V12" s="71"/>
    </row>
    <row r="13" spans="1:35">
      <c r="A13" s="4">
        <f t="shared" si="0"/>
        <v>0</v>
      </c>
      <c r="B13" s="4">
        <f t="shared" si="1"/>
        <v>902.77777777777794</v>
      </c>
      <c r="C13" s="4">
        <f t="shared" si="2"/>
        <v>1083.3333333333335</v>
      </c>
      <c r="D13" s="4">
        <f t="shared" si="3"/>
        <v>1300.0000000000002</v>
      </c>
      <c r="E13" s="5">
        <f t="shared" si="4"/>
        <v>6500000</v>
      </c>
      <c r="F13" s="4">
        <f t="shared" si="5"/>
        <v>7200</v>
      </c>
      <c r="G13" s="4">
        <f t="shared" si="6"/>
        <v>6000</v>
      </c>
      <c r="H13" s="4">
        <f t="shared" si="7"/>
        <v>5000</v>
      </c>
      <c r="I13" s="4">
        <f t="shared" si="8"/>
        <v>0</v>
      </c>
      <c r="J13" s="4">
        <f t="shared" si="9"/>
        <v>0</v>
      </c>
      <c r="O13">
        <v>1300</v>
      </c>
      <c r="P13">
        <f t="shared" ref="P13" si="15">O13/1.2</f>
        <v>1083.3333333333335</v>
      </c>
      <c r="Q13">
        <f t="shared" ref="Q13" si="16">P13/1.2</f>
        <v>902.77777777777794</v>
      </c>
      <c r="R13" s="2">
        <v>6500000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7">O14/1.2</f>
        <v>0</v>
      </c>
      <c r="Q14">
        <f t="shared" ref="Q14:Q15" si="18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7"/>
        <v>0</v>
      </c>
      <c r="Q15">
        <f t="shared" si="18"/>
        <v>0</v>
      </c>
      <c r="R15" s="2">
        <v>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G8" sqref="G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O16" sqref="O1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H29"/>
  <sheetViews>
    <sheetView topLeftCell="A10" workbookViewId="0">
      <selection activeCell="I31" sqref="I31"/>
    </sheetView>
  </sheetViews>
  <sheetFormatPr defaultRowHeight="15"/>
  <sheetData>
    <row r="4" spans="5:7">
      <c r="G4" s="118"/>
    </row>
    <row r="5" spans="5:7">
      <c r="G5" s="118"/>
    </row>
    <row r="6" spans="5:7">
      <c r="G6" s="118"/>
    </row>
    <row r="7" spans="5:7">
      <c r="G7" s="118"/>
    </row>
    <row r="8" spans="5:7">
      <c r="G8" s="118"/>
    </row>
    <row r="9" spans="5:7">
      <c r="G9" s="118"/>
    </row>
    <row r="12" spans="5:7">
      <c r="G12" s="118"/>
    </row>
    <row r="13" spans="5:7">
      <c r="G13" s="118"/>
    </row>
    <row r="14" spans="5:7">
      <c r="G14" s="118"/>
    </row>
    <row r="15" spans="5:7">
      <c r="E15">
        <v>13.3</v>
      </c>
      <c r="F15">
        <v>15</v>
      </c>
      <c r="G15" s="118">
        <f>F15*E15</f>
        <v>199.5</v>
      </c>
    </row>
    <row r="16" spans="5:7">
      <c r="E16">
        <v>11.4</v>
      </c>
      <c r="F16">
        <v>11.8</v>
      </c>
      <c r="G16" s="118">
        <f t="shared" ref="G16:G25" si="0">F16*E16</f>
        <v>134.52000000000001</v>
      </c>
    </row>
    <row r="17" spans="5:8">
      <c r="E17">
        <v>9.5</v>
      </c>
      <c r="F17">
        <v>13.3</v>
      </c>
      <c r="G17" s="118">
        <f t="shared" si="0"/>
        <v>126.35000000000001</v>
      </c>
    </row>
    <row r="18" spans="5:8">
      <c r="E18">
        <v>3.1</v>
      </c>
      <c r="F18">
        <v>13.3</v>
      </c>
      <c r="G18" s="118">
        <f t="shared" si="0"/>
        <v>41.230000000000004</v>
      </c>
    </row>
    <row r="19" spans="5:8">
      <c r="E19">
        <v>11.3</v>
      </c>
      <c r="F19">
        <v>5.8</v>
      </c>
      <c r="G19" s="118">
        <f t="shared" si="0"/>
        <v>65.540000000000006</v>
      </c>
    </row>
    <row r="20" spans="5:8">
      <c r="E20">
        <v>2.1</v>
      </c>
      <c r="F20">
        <v>12.3</v>
      </c>
      <c r="G20" s="118">
        <f t="shared" si="0"/>
        <v>25.830000000000002</v>
      </c>
    </row>
    <row r="21" spans="5:8">
      <c r="E21">
        <v>4.0999999999999996</v>
      </c>
      <c r="F21">
        <v>12.3</v>
      </c>
      <c r="G21" s="118">
        <f t="shared" si="0"/>
        <v>50.43</v>
      </c>
    </row>
    <row r="22" spans="5:8">
      <c r="E22">
        <v>11.3</v>
      </c>
      <c r="F22">
        <v>10.6</v>
      </c>
      <c r="G22" s="118">
        <f t="shared" si="0"/>
        <v>119.78</v>
      </c>
    </row>
    <row r="23" spans="5:8">
      <c r="E23">
        <v>10</v>
      </c>
      <c r="F23">
        <v>11.3</v>
      </c>
      <c r="G23" s="118">
        <f t="shared" si="0"/>
        <v>113</v>
      </c>
    </row>
    <row r="24" spans="5:8">
      <c r="E24">
        <v>11.3</v>
      </c>
      <c r="F24">
        <v>12.5</v>
      </c>
      <c r="G24" s="118">
        <f t="shared" si="0"/>
        <v>141.25</v>
      </c>
    </row>
    <row r="25" spans="5:8">
      <c r="E25">
        <v>4.0999999999999996</v>
      </c>
      <c r="F25">
        <v>13.3</v>
      </c>
      <c r="G25" s="118">
        <f t="shared" si="0"/>
        <v>54.53</v>
      </c>
    </row>
    <row r="26" spans="5:8">
      <c r="G26" s="118">
        <f>SUM(G15:G25)</f>
        <v>1071.96</v>
      </c>
      <c r="H26">
        <f>G26*1.2</f>
        <v>1286.3520000000001</v>
      </c>
    </row>
    <row r="29" spans="5:8">
      <c r="F29" s="118"/>
      <c r="G29" s="1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2023-11-17T05:31:15Z</dcterms:modified>
</cp:coreProperties>
</file>