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Akshay Shukla\"/>
    </mc:Choice>
  </mc:AlternateContent>
  <bookViews>
    <workbookView xWindow="0" yWindow="0" windowWidth="15360" windowHeight="7755" tabRatio="932" activeTab="1"/>
  </bookViews>
  <sheets>
    <sheet name="Depreciation" sheetId="25" r:id="rId1"/>
    <sheet name="Calculation" sheetId="23" r:id="rId2"/>
    <sheet name="Sale plan" sheetId="24" r:id="rId3"/>
    <sheet name="20-20" sheetId="4" r:id="rId4"/>
    <sheet name="Sheet1" sheetId="13" r:id="rId5"/>
    <sheet name="Sheet2" sheetId="40" r:id="rId6"/>
    <sheet name="Sheet3" sheetId="41" r:id="rId7"/>
    <sheet name="Sheet4" sheetId="38" r:id="rId8"/>
    <sheet name="MB" sheetId="42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3" l="1"/>
  <c r="C31" i="23" s="1"/>
  <c r="D31" i="23" s="1"/>
  <c r="C29" i="23"/>
  <c r="G21" i="42"/>
  <c r="F21" i="42"/>
  <c r="F20" i="42"/>
  <c r="F19" i="42"/>
  <c r="G14" i="42"/>
  <c r="G13" i="42"/>
  <c r="G11" i="42"/>
  <c r="G5" i="42"/>
  <c r="G6" i="42"/>
  <c r="G7" i="42"/>
  <c r="G8" i="42"/>
  <c r="G9" i="42"/>
  <c r="G10" i="42"/>
  <c r="G4" i="42"/>
  <c r="G15" i="42" l="1"/>
  <c r="G16" i="42" s="1"/>
  <c r="Q15" i="4" l="1"/>
  <c r="C14" i="25"/>
  <c r="C18" i="25" l="1"/>
  <c r="O24" i="4" l="1"/>
  <c r="N8" i="24" l="1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<sst xmlns="http://schemas.openxmlformats.org/spreadsheetml/2006/main" count="131" uniqueCount="99">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</sst>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0.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67" fontId="0" fillId="0" borderId="0" xfId="0" applyNumberFormat="1"/>
    <xf numFmtId="1" fontId="2" fillId="0" borderId="0" xfId="0" applyNumberFormat="1" applyFont="1"/>
    <xf numFmtId="43" fontId="2" fillId="0" borderId="0" xfId="0" applyNumberFormat="1" applyFont="1"/>
    <xf numFmtId="164" fontId="0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114301</xdr:colOff>
      <xdr:row>28</xdr:row>
      <xdr:rowOff>157369</xdr:rowOff>
    </xdr:from>
    <xdr:to>
      <xdr:col>16</xdr:col>
      <xdr:colOff>361950</xdr:colOff>
      <xdr:row>47</xdr:row>
      <xdr:rowOff>49695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692" y="5491369"/>
          <a:ext cx="5763867" cy="324678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11</xdr:row>
      <xdr:rowOff>161925</xdr:rowOff>
    </xdr:from>
    <xdr:to>
      <xdr:col>9</xdr:col>
      <xdr:colOff>419100</xdr:colOff>
      <xdr:row>32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257425"/>
          <a:ext cx="5734050" cy="399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95250</xdr:rowOff>
    </xdr:from>
    <xdr:to>
      <xdr:col>10</xdr:col>
      <xdr:colOff>0</xdr:colOff>
      <xdr:row>23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0"/>
          <a:ext cx="5734050" cy="413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152400</xdr:rowOff>
    </xdr:from>
    <xdr:to>
      <xdr:col>9</xdr:col>
      <xdr:colOff>371475</xdr:colOff>
      <xdr:row>36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009900"/>
          <a:ext cx="5734050" cy="399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65235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63200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63200</v>
      </c>
      <c r="D5" s="57" t="s">
        <v>61</v>
      </c>
      <c r="E5" s="58">
        <f>ROUND(C5/10.764,0)</f>
        <v>5871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51500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11700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11700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63200</v>
      </c>
      <c r="D10" s="57" t="s">
        <v>61</v>
      </c>
      <c r="E10" s="58">
        <f>ROUND(C10/10.764,0)</f>
        <v>5871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2007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16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44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980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5753580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1960000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H17" sqref="H17"/>
    </sheetView>
  </sheetViews>
  <sheetFormatPr defaultRowHeight="15"/>
  <cols>
    <col min="1" max="1" width="21.7109375" bestFit="1" customWidth="1"/>
    <col min="2" max="2" width="18.42578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8500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6500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 t="s">
        <v>97</v>
      </c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6500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8500</v>
      </c>
      <c r="D16" s="21"/>
      <c r="E16" s="61"/>
      <c r="F16" s="78"/>
      <c r="G16" s="118"/>
    </row>
    <row r="17" spans="1:9">
      <c r="B17" s="24"/>
      <c r="C17" s="25"/>
      <c r="D17" s="25"/>
      <c r="F17" s="78"/>
      <c r="G17" s="118"/>
      <c r="H17" s="119"/>
    </row>
    <row r="18" spans="1:9" ht="16.5">
      <c r="A18" s="28" t="s">
        <v>94</v>
      </c>
      <c r="B18" s="7"/>
      <c r="C18" s="76">
        <v>891</v>
      </c>
      <c r="D18" s="76"/>
      <c r="E18" s="77"/>
      <c r="F18" s="78"/>
      <c r="G18" s="78"/>
    </row>
    <row r="19" spans="1:9">
      <c r="A19" s="15"/>
      <c r="B19" s="6"/>
      <c r="C19" s="30">
        <f>C18*C16</f>
        <v>7573500</v>
      </c>
      <c r="D19" s="78" t="s">
        <v>68</v>
      </c>
      <c r="E19" s="30"/>
      <c r="F19" s="78"/>
      <c r="G19" s="118"/>
    </row>
    <row r="20" spans="1:9">
      <c r="A20" s="15"/>
      <c r="B20" s="61">
        <f>C20*0.8</f>
        <v>5755860</v>
      </c>
      <c r="C20" s="31">
        <f>C19*95%</f>
        <v>7194825</v>
      </c>
      <c r="D20" s="78" t="s">
        <v>24</v>
      </c>
      <c r="E20" s="31"/>
      <c r="F20" s="78"/>
      <c r="G20" s="118"/>
    </row>
    <row r="21" spans="1:9">
      <c r="A21" s="15"/>
      <c r="C21" s="31">
        <f>C19*80%</f>
        <v>6058800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1782000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15778.125</v>
      </c>
      <c r="D25" s="31"/>
    </row>
    <row r="26" spans="1:9">
      <c r="C26" s="31"/>
      <c r="D26" s="31"/>
    </row>
    <row r="27" spans="1:9">
      <c r="C27" s="120"/>
      <c r="D27" s="121"/>
    </row>
    <row r="28" spans="1:9">
      <c r="C28"/>
      <c r="D28"/>
    </row>
    <row r="29" spans="1:9">
      <c r="B29" s="75">
        <v>74.27</v>
      </c>
      <c r="C29" s="119">
        <f>B29*10.764</f>
        <v>799.44227999999987</v>
      </c>
      <c r="D29" s="75"/>
    </row>
    <row r="30" spans="1:9">
      <c r="B30" s="75">
        <v>8.4700000000000006</v>
      </c>
      <c r="C30" s="119">
        <f>B30*10.764</f>
        <v>91.171080000000003</v>
      </c>
      <c r="D30" s="75"/>
    </row>
    <row r="31" spans="1:9">
      <c r="B31" s="75"/>
      <c r="C31" s="121">
        <f>SUM(C29:C30)</f>
        <v>890.61335999999983</v>
      </c>
      <c r="D31" s="119">
        <f>C31*1.1</f>
        <v>979.67469599999993</v>
      </c>
    </row>
    <row r="32" spans="1:9">
      <c r="C32"/>
      <c r="D32"/>
      <c r="H32" s="75"/>
      <c r="I32" s="75"/>
    </row>
    <row r="33" spans="1:9">
      <c r="C33" s="123"/>
      <c r="D33"/>
      <c r="H33" s="75"/>
      <c r="I33" s="75"/>
    </row>
    <row r="34" spans="1:9">
      <c r="C34" s="6"/>
      <c r="D34"/>
      <c r="H34" s="75"/>
      <c r="I34" s="75"/>
    </row>
    <row r="35" spans="1:9">
      <c r="C35" s="122"/>
      <c r="D35"/>
    </row>
    <row r="36" spans="1:9">
      <c r="C36" s="122"/>
      <c r="D36"/>
    </row>
    <row r="37" spans="1:9">
      <c r="C37" s="122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5" zoomScaleNormal="10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470.83333333333337</v>
      </c>
      <c r="C12" s="4">
        <f t="shared" si="2"/>
        <v>565</v>
      </c>
      <c r="D12" s="4">
        <f t="shared" si="3"/>
        <v>678</v>
      </c>
      <c r="E12" s="5">
        <f t="shared" si="4"/>
        <v>2800000</v>
      </c>
      <c r="F12" s="4">
        <f t="shared" si="5"/>
        <v>5947</v>
      </c>
      <c r="G12" s="4">
        <f t="shared" si="6"/>
        <v>4956</v>
      </c>
      <c r="H12" s="4">
        <f t="shared" si="7"/>
        <v>4130</v>
      </c>
      <c r="I12" s="4">
        <f t="shared" si="8"/>
        <v>0</v>
      </c>
      <c r="J12" s="4">
        <f t="shared" si="9"/>
        <v>0</v>
      </c>
      <c r="O12">
        <v>678</v>
      </c>
      <c r="P12">
        <f t="shared" ref="P12" si="17">O12/1.2</f>
        <v>565</v>
      </c>
      <c r="Q12">
        <f t="shared" ref="Q12" si="18">P12/1.2</f>
        <v>470.83333333333337</v>
      </c>
      <c r="R12" s="2">
        <v>2800000</v>
      </c>
      <c r="S12" s="2"/>
      <c r="V12" s="71"/>
    </row>
    <row r="13" spans="1:3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3500000</v>
      </c>
      <c r="F13" s="4">
        <f t="shared" si="5"/>
        <v>6462</v>
      </c>
      <c r="G13" s="4">
        <f t="shared" si="6"/>
        <v>5385</v>
      </c>
      <c r="H13" s="4">
        <f t="shared" si="7"/>
        <v>4487</v>
      </c>
      <c r="I13" s="4">
        <f t="shared" si="8"/>
        <v>0</v>
      </c>
      <c r="J13" s="4">
        <f t="shared" si="9"/>
        <v>0</v>
      </c>
      <c r="O13">
        <v>750</v>
      </c>
      <c r="P13">
        <v>650</v>
      </c>
      <c r="Q13">
        <f t="shared" ref="Q13" si="19">P13/1.2</f>
        <v>541.66666666666674</v>
      </c>
      <c r="R13" s="2">
        <v>3500000</v>
      </c>
      <c r="S13" s="2"/>
    </row>
    <row r="14" spans="1:3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3000000</v>
      </c>
      <c r="F14" s="4">
        <f t="shared" si="5"/>
        <v>5455</v>
      </c>
      <c r="G14" s="4">
        <f t="shared" si="6"/>
        <v>4545</v>
      </c>
      <c r="H14" s="4">
        <f t="shared" si="7"/>
        <v>3788</v>
      </c>
      <c r="I14" s="4">
        <f t="shared" si="8"/>
        <v>0</v>
      </c>
      <c r="J14" s="4">
        <f t="shared" si="9"/>
        <v>0</v>
      </c>
      <c r="O14">
        <v>644</v>
      </c>
      <c r="P14">
        <v>660</v>
      </c>
      <c r="Q14">
        <f t="shared" ref="Q14:Q15" si="20">P14/1.2</f>
        <v>550</v>
      </c>
      <c r="R14" s="2">
        <v>3000000</v>
      </c>
      <c r="S14" s="2"/>
    </row>
    <row r="15" spans="1:3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3:L40"/>
  <sheetViews>
    <sheetView topLeftCell="E28" zoomScaleNormal="100" workbookViewId="0">
      <selection activeCell="S42" sqref="S42"/>
    </sheetView>
  </sheetViews>
  <sheetFormatPr defaultRowHeight="15"/>
  <sheetData>
    <row r="33" spans="12:12" ht="9" customHeight="1"/>
    <row r="34" spans="12:12" hidden="1"/>
    <row r="40" spans="12:12">
      <c r="L40" s="7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I24" sqref="I2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K31" sqref="K3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21"/>
  <sheetViews>
    <sheetView topLeftCell="A4" workbookViewId="0">
      <selection activeCell="I17" sqref="I17"/>
    </sheetView>
  </sheetViews>
  <sheetFormatPr defaultRowHeight="15"/>
  <sheetData>
    <row r="4" spans="5:7">
      <c r="E4">
        <v>18.100000000000001</v>
      </c>
      <c r="F4">
        <v>9.1999999999999993</v>
      </c>
      <c r="G4">
        <f>F4*E4</f>
        <v>166.52</v>
      </c>
    </row>
    <row r="5" spans="5:7">
      <c r="E5">
        <v>9.1</v>
      </c>
      <c r="F5">
        <v>13.9</v>
      </c>
      <c r="G5" s="75">
        <f t="shared" ref="G5:G10" si="0">F5*E5</f>
        <v>126.49</v>
      </c>
    </row>
    <row r="6" spans="5:7">
      <c r="E6">
        <v>12.1</v>
      </c>
      <c r="F6">
        <v>10.7</v>
      </c>
      <c r="G6" s="75">
        <f t="shared" si="0"/>
        <v>129.47</v>
      </c>
    </row>
    <row r="7" spans="5:7">
      <c r="E7">
        <v>13.3</v>
      </c>
      <c r="F7">
        <v>8.6</v>
      </c>
      <c r="G7" s="75">
        <f t="shared" si="0"/>
        <v>114.38</v>
      </c>
    </row>
    <row r="8" spans="5:7">
      <c r="E8">
        <v>14.8</v>
      </c>
      <c r="F8">
        <v>9.1999999999999993</v>
      </c>
      <c r="G8" s="75">
        <f t="shared" si="0"/>
        <v>136.16</v>
      </c>
    </row>
    <row r="9" spans="5:7">
      <c r="E9">
        <v>8.4</v>
      </c>
      <c r="F9">
        <v>8.8000000000000007</v>
      </c>
      <c r="G9" s="75">
        <f t="shared" si="0"/>
        <v>73.920000000000016</v>
      </c>
    </row>
    <row r="10" spans="5:7">
      <c r="E10">
        <v>4</v>
      </c>
      <c r="F10">
        <v>13</v>
      </c>
      <c r="G10" s="75">
        <f t="shared" si="0"/>
        <v>52</v>
      </c>
    </row>
    <row r="11" spans="5:7">
      <c r="G11" s="119">
        <f>SUM(G4:G10)</f>
        <v>798.94</v>
      </c>
    </row>
    <row r="13" spans="5:7">
      <c r="E13">
        <v>4.4000000000000004</v>
      </c>
      <c r="F13">
        <v>13.1</v>
      </c>
      <c r="G13">
        <f>F13*E13</f>
        <v>57.64</v>
      </c>
    </row>
    <row r="14" spans="5:7">
      <c r="E14">
        <v>3.5</v>
      </c>
      <c r="F14" s="75">
        <v>13.1</v>
      </c>
      <c r="G14" s="75">
        <f>F14*E14</f>
        <v>45.85</v>
      </c>
    </row>
    <row r="15" spans="5:7">
      <c r="G15" s="119">
        <f>SUM(G13:G14)</f>
        <v>103.49000000000001</v>
      </c>
    </row>
    <row r="16" spans="5:7">
      <c r="G16" s="119">
        <f>G11+G15</f>
        <v>902.43000000000006</v>
      </c>
    </row>
    <row r="19" spans="5:7">
      <c r="E19">
        <v>74.27</v>
      </c>
      <c r="F19" s="119">
        <f>E19*10.764</f>
        <v>799.44227999999987</v>
      </c>
    </row>
    <row r="20" spans="5:7">
      <c r="E20">
        <v>8.4700000000000006</v>
      </c>
      <c r="F20" s="119">
        <f>E20*10.764</f>
        <v>91.171080000000003</v>
      </c>
    </row>
    <row r="21" spans="5:7">
      <c r="F21" s="121">
        <f>SUM(F19:F20)</f>
        <v>890.61335999999983</v>
      </c>
      <c r="G21" s="119">
        <f>F21*1.1</f>
        <v>979.67469599999993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Calculation</vt:lpstr>
      <vt:lpstr>Sale plan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2023-11-10T06:40:31Z</dcterms:modified>
</cp:coreProperties>
</file>