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CA9A54A-33E8-4336-9DC1-E5105FD55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/>
  <c r="G7" i="1"/>
  <c r="G6" i="1"/>
  <c r="G5" i="1"/>
  <c r="B20" i="1"/>
  <c r="D40" i="1" l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K7" i="1" l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<sst xmlns="http://schemas.openxmlformats.org/spreadsheetml/2006/main" count="32" uniqueCount="30">
  <si>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</si>
  <si>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</si>
  <si>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</si>
  <si>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</si>
  <si>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</si>
  <si>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</si>
  <si>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</si>
  <si>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</si>
  <si>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</si>
  <si>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</si>
  <si>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</si>
  <si>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</si>
  <si>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</si>
  <si>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</si>
  <si>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</si>
  <si>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</si>
  <si>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</si>
  <si>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</si>
  <si>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</si>
  <si>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</si>
  <si>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</si>
  <si>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</si>
  <si>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</si>
  <si>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</si>
  <si>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</si>
  <si>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</si>
  <si>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</si>
  <si>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</si>
  <si>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 area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</si>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</sst>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21</xdr:col>
      <xdr:colOff>497152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BB304-6E9D-DEF4-1863-9E3FE3C3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3270177" cy="8440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164330</xdr:colOff>
      <xdr:row>47</xdr:row>
      <xdr:rowOff>39355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87B575-79AE-7FAC-1C29-1CFF72346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33130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535261</xdr:colOff>
      <xdr:row>47</xdr:row>
      <xdr:rowOff>96513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1C0B0-D2F0-5B03-851E-CCE062FE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6861" cy="905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6" sqref="F6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41"/>
      <c r="C2" s="41"/>
      <c r="D2" s="47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2">
        <v>25000</v>
      </c>
      <c r="C3" s="42"/>
      <c r="D3" s="39"/>
      <c r="E3" s="13"/>
      <c r="F3" s="5">
        <v>2006</v>
      </c>
      <c r="G3" s="7">
        <v>2023</v>
      </c>
      <c r="H3" s="8">
        <f>G3-F3</f>
        <v>17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2">
        <v>3000</v>
      </c>
      <c r="C4" s="42"/>
      <c r="D4" s="39"/>
      <c r="E4" s="13"/>
      <c r="F4" s="9" t="s">
        <v>24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2">
        <f>B3-B4</f>
        <v>22000</v>
      </c>
      <c r="C5" s="42"/>
      <c r="D5" s="39"/>
      <c r="E5" s="21"/>
      <c r="F5" s="21">
        <f>H5*1.1</f>
        <v>990.92307599999992</v>
      </c>
      <c r="G5" s="7">
        <f>78.03*10.764</f>
        <v>839.91491999999994</v>
      </c>
      <c r="H5" s="27">
        <f>83.69*10.764</f>
        <v>900.83915999999988</v>
      </c>
      <c r="I5" s="45"/>
      <c r="J5">
        <f>J4/10.764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2">
        <f>B4</f>
        <v>3000</v>
      </c>
      <c r="C6" s="42"/>
      <c r="D6" s="39"/>
      <c r="E6" s="39"/>
      <c r="F6" s="39"/>
      <c r="G6" s="25">
        <f>5.66*10.764</f>
        <v>60.924239999999998</v>
      </c>
      <c r="H6" s="27"/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0</v>
      </c>
      <c r="C7" s="33"/>
      <c r="D7" s="48"/>
      <c r="E7" s="55"/>
      <c r="F7" s="39"/>
      <c r="G7" s="25">
        <f>SUM(G5:G6)</f>
        <v>900.83915999999999</v>
      </c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60</v>
      </c>
      <c r="C8" s="33"/>
      <c r="D8" s="49"/>
      <c r="E8" s="56"/>
      <c r="F8" s="39"/>
      <c r="G8" s="26"/>
      <c r="H8" s="25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8"/>
      <c r="E9" s="55"/>
      <c r="F9" s="57"/>
      <c r="G9" s="44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0</v>
      </c>
      <c r="C10" s="33"/>
      <c r="D10" s="48"/>
      <c r="E10" s="55"/>
      <c r="F10" s="39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3">
        <f>B10%</f>
        <v>0</v>
      </c>
      <c r="C11" s="43"/>
      <c r="D11" s="50"/>
      <c r="E11" s="58"/>
      <c r="F11" s="39" t="s">
        <v>28</v>
      </c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2">
        <f>B6*B11</f>
        <v>0</v>
      </c>
      <c r="C12" s="42"/>
      <c r="D12" s="51"/>
      <c r="E12" s="55"/>
      <c r="F12" s="39" t="s">
        <v>29</v>
      </c>
      <c r="G12" s="25"/>
      <c r="H12" s="26"/>
      <c r="I12" s="66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2">
        <f>B6-B12</f>
        <v>3000</v>
      </c>
      <c r="C13" s="42"/>
      <c r="D13" s="51"/>
      <c r="E13" s="1"/>
      <c r="F13" s="13"/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2">
        <f>B5</f>
        <v>22000</v>
      </c>
      <c r="C14" s="42"/>
      <c r="D14" s="39"/>
      <c r="E14" s="13"/>
      <c r="F14" s="16"/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2">
        <f>B14+B13</f>
        <v>25000</v>
      </c>
      <c r="C15" s="42"/>
      <c r="D15" s="39"/>
      <c r="E15" s="13"/>
      <c r="F15" s="16"/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901</v>
      </c>
      <c r="C16" s="34"/>
      <c r="D16" s="35"/>
      <c r="E16" s="13"/>
      <c r="F16" s="26"/>
      <c r="G16" s="29"/>
      <c r="H16" s="25"/>
      <c r="I16" s="45"/>
      <c r="L16" s="5"/>
      <c r="N16" s="11"/>
      <c r="O16" s="6"/>
    </row>
    <row r="17" spans="1:15" ht="16.5" x14ac:dyDescent="0.3">
      <c r="A17" s="31" t="s">
        <v>11</v>
      </c>
      <c r="B17" s="36">
        <f>B15*B16</f>
        <v>22525000</v>
      </c>
      <c r="C17" s="36"/>
      <c r="D17" s="37"/>
      <c r="E17" s="13"/>
      <c r="F17" s="26"/>
      <c r="G17" s="26"/>
      <c r="H17" s="25"/>
      <c r="I17" s="45"/>
      <c r="L17" s="5"/>
      <c r="N17" s="25"/>
      <c r="O17" s="45"/>
    </row>
    <row r="18" spans="1:15" ht="16.5" hidden="1" x14ac:dyDescent="0.3">
      <c r="A18" s="31" t="s">
        <v>25</v>
      </c>
      <c r="B18" s="36">
        <f>B17*0.9</f>
        <v>20272500</v>
      </c>
      <c r="C18" s="36"/>
      <c r="D18" s="37"/>
      <c r="E18" s="13"/>
      <c r="F18" s="26"/>
      <c r="G18" s="26"/>
      <c r="H18" s="25"/>
      <c r="I18" s="45"/>
      <c r="N18" s="25"/>
      <c r="O18" s="13"/>
    </row>
    <row r="19" spans="1:15" ht="16.5" hidden="1" x14ac:dyDescent="0.3">
      <c r="A19" s="31" t="s">
        <v>26</v>
      </c>
      <c r="B19" s="36">
        <f>B17*0.8</f>
        <v>18020000</v>
      </c>
      <c r="C19" s="36"/>
      <c r="D19" s="37"/>
      <c r="E19" s="13"/>
      <c r="F19" s="26"/>
      <c r="G19" s="26"/>
      <c r="H19" s="25"/>
      <c r="I19" s="45"/>
      <c r="N19" s="25"/>
      <c r="O19" s="13"/>
    </row>
    <row r="20" spans="1:15" ht="16.5" x14ac:dyDescent="0.3">
      <c r="A20" s="31" t="s">
        <v>12</v>
      </c>
      <c r="B20" s="38">
        <f>B4*270</f>
        <v>810000</v>
      </c>
      <c r="C20" s="38"/>
      <c r="D20" s="39"/>
      <c r="E20" s="13"/>
      <c r="F20" s="13"/>
      <c r="G20" s="13"/>
      <c r="I20" s="6"/>
    </row>
    <row r="21" spans="1:15" ht="16.5" x14ac:dyDescent="0.3">
      <c r="A21" s="33" t="s">
        <v>16</v>
      </c>
      <c r="B21" s="46">
        <f>B17*0.03/12</f>
        <v>56312.5</v>
      </c>
      <c r="C21" s="38"/>
      <c r="D21" s="38"/>
      <c r="E21" s="13"/>
    </row>
    <row r="22" spans="1:15" x14ac:dyDescent="0.25">
      <c r="B22" s="23"/>
      <c r="C22" s="23"/>
    </row>
    <row r="23" spans="1:15" x14ac:dyDescent="0.25">
      <c r="B23" s="23"/>
      <c r="C23" s="23"/>
    </row>
    <row r="25" spans="1:15" x14ac:dyDescent="0.25">
      <c r="D25" t="s">
        <v>14</v>
      </c>
    </row>
    <row r="26" spans="1:15" x14ac:dyDescent="0.25">
      <c r="B26" s="52" t="s">
        <v>20</v>
      </c>
      <c r="C26" s="52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52"/>
      <c r="C27" s="52">
        <v>902</v>
      </c>
      <c r="D27" s="20"/>
      <c r="E27" s="20"/>
      <c r="F27" s="20">
        <v>23600000</v>
      </c>
      <c r="G27" s="21">
        <f t="shared" ref="G27:G33" si="0">F27/C27</f>
        <v>26164.079822616408</v>
      </c>
      <c r="H27" s="21" t="e">
        <f>F27/D27</f>
        <v>#DIV/0!</v>
      </c>
      <c r="I27" s="21" t="e">
        <f t="shared" ref="I27:I33" si="1">F27/B27</f>
        <v>#DIV/0!</v>
      </c>
      <c r="J27" s="20">
        <f>B27/C27</f>
        <v>0</v>
      </c>
      <c r="K27" s="30"/>
    </row>
    <row r="28" spans="1:15" ht="17.25" x14ac:dyDescent="0.3">
      <c r="B28" s="52"/>
      <c r="C28" s="52">
        <v>901</v>
      </c>
      <c r="D28" s="20"/>
      <c r="E28" s="20"/>
      <c r="F28" s="20">
        <v>22500000</v>
      </c>
      <c r="G28" s="21">
        <f t="shared" si="0"/>
        <v>24972.253052164262</v>
      </c>
      <c r="H28" s="21" t="e">
        <f>F28/D28</f>
        <v>#DIV/0!</v>
      </c>
      <c r="I28" s="21" t="e">
        <f t="shared" si="1"/>
        <v>#DIV/0!</v>
      </c>
      <c r="J28" s="20">
        <f t="shared" ref="J28:J32" si="2">D28/C28</f>
        <v>0</v>
      </c>
      <c r="K28" s="30"/>
    </row>
    <row r="29" spans="1:15" x14ac:dyDescent="0.25">
      <c r="B29" s="52"/>
      <c r="C29" s="52">
        <v>840</v>
      </c>
      <c r="D29" s="20"/>
      <c r="E29" s="20"/>
      <c r="F29" s="21">
        <v>18600000</v>
      </c>
      <c r="G29" s="21">
        <f t="shared" si="0"/>
        <v>22142.857142857141</v>
      </c>
      <c r="H29" s="21" t="e">
        <f t="shared" ref="H29:H33" si="3">F29/D29</f>
        <v>#DIV/0!</v>
      </c>
      <c r="I29" s="21" t="e">
        <f t="shared" si="1"/>
        <v>#DIV/0!</v>
      </c>
      <c r="J29" s="20">
        <f t="shared" si="2"/>
        <v>0</v>
      </c>
    </row>
    <row r="30" spans="1:15" x14ac:dyDescent="0.25">
      <c r="B30" s="52"/>
      <c r="C30" s="52">
        <v>1527</v>
      </c>
      <c r="D30" s="20"/>
      <c r="E30" s="20"/>
      <c r="F30" s="21">
        <v>32900000</v>
      </c>
      <c r="G30" s="21">
        <f t="shared" si="0"/>
        <v>21545.51407989522</v>
      </c>
      <c r="H30" s="21" t="e">
        <f t="shared" si="3"/>
        <v>#DIV/0!</v>
      </c>
      <c r="I30" s="21" t="e">
        <f t="shared" si="1"/>
        <v>#DIV/0!</v>
      </c>
      <c r="J30" s="20">
        <f t="shared" si="2"/>
        <v>0</v>
      </c>
    </row>
    <row r="31" spans="1:15" x14ac:dyDescent="0.25">
      <c r="C31" s="59"/>
      <c r="D31" s="60"/>
      <c r="E31" s="61"/>
      <c r="F31" s="62"/>
      <c r="G31" s="62" t="e">
        <f t="shared" si="0"/>
        <v>#DIV/0!</v>
      </c>
      <c r="H31" s="63" t="e">
        <f t="shared" si="3"/>
        <v>#DIV/0!</v>
      </c>
      <c r="I31" s="53" t="e">
        <f t="shared" si="1"/>
        <v>#DIV/0!</v>
      </c>
      <c r="J31" s="54" t="e">
        <f t="shared" si="2"/>
        <v>#DIV/0!</v>
      </c>
    </row>
    <row r="32" spans="1:15" x14ac:dyDescent="0.25">
      <c r="C32" s="64"/>
      <c r="D32" s="60"/>
      <c r="E32" s="61"/>
      <c r="F32" s="62"/>
      <c r="G32" s="62" t="e">
        <f t="shared" si="0"/>
        <v>#DIV/0!</v>
      </c>
      <c r="H32" s="62" t="e">
        <f t="shared" si="3"/>
        <v>#DIV/0!</v>
      </c>
      <c r="I32" s="53" t="e">
        <f t="shared" si="1"/>
        <v>#DIV/0!</v>
      </c>
      <c r="J32" s="54" t="e">
        <f t="shared" si="2"/>
        <v>#DIV/0!</v>
      </c>
    </row>
    <row r="33" spans="1:12" x14ac:dyDescent="0.25">
      <c r="F33" s="54"/>
      <c r="G33" s="53" t="e">
        <f t="shared" si="0"/>
        <v>#DIV/0!</v>
      </c>
      <c r="H33" s="53" t="e">
        <f t="shared" si="3"/>
        <v>#DIV/0!</v>
      </c>
      <c r="I33" s="53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4"/>
      <c r="C35" s="64"/>
      <c r="D35" s="61" t="e">
        <f t="shared" ref="D35:D40" si="4">C35/B35</f>
        <v>#DIV/0!</v>
      </c>
      <c r="E35" s="61">
        <v>240000</v>
      </c>
      <c r="F35" s="61">
        <v>30000</v>
      </c>
      <c r="G35" s="65">
        <f>F35+E35+C35</f>
        <v>270000</v>
      </c>
      <c r="H35" s="61" t="e">
        <f>G35/B35</f>
        <v>#DIV/0!</v>
      </c>
      <c r="I35" s="13" t="e">
        <f>G35/#REF!</f>
        <v>#REF!</v>
      </c>
      <c r="K35">
        <f>A35+B35</f>
        <v>0</v>
      </c>
      <c r="L35" t="e">
        <f>G35/K35</f>
        <v>#DIV/0!</v>
      </c>
    </row>
    <row r="36" spans="1:12" x14ac:dyDescent="0.25">
      <c r="D36" t="e">
        <f t="shared" si="4"/>
        <v>#DIV/0!</v>
      </c>
      <c r="E36">
        <v>163600</v>
      </c>
      <c r="F36">
        <v>23400</v>
      </c>
      <c r="G36" s="13">
        <f>F36+E36+C36</f>
        <v>187000</v>
      </c>
      <c r="H36" t="e">
        <f>G36/B36</f>
        <v>#DIV/0!</v>
      </c>
      <c r="I36" s="13" t="e">
        <f>G36/#REF!</f>
        <v>#REF!</v>
      </c>
      <c r="J36" t="e">
        <f>G36/A36</f>
        <v>#DIV/0!</v>
      </c>
    </row>
    <row r="37" spans="1:12" x14ac:dyDescent="0.25">
      <c r="D37" t="e">
        <f t="shared" si="4"/>
        <v>#DIV/0!</v>
      </c>
      <c r="E37">
        <v>240000</v>
      </c>
      <c r="F37">
        <v>30000</v>
      </c>
      <c r="G37" s="13">
        <f>F37+E37+C37</f>
        <v>270000</v>
      </c>
      <c r="H37" t="e">
        <f>G37/B37</f>
        <v>#DIV/0!</v>
      </c>
    </row>
    <row r="38" spans="1:12" ht="15.75" x14ac:dyDescent="0.25">
      <c r="A38" s="15"/>
      <c r="D38" t="e">
        <f t="shared" si="4"/>
        <v>#DIV/0!</v>
      </c>
      <c r="E38">
        <v>392000</v>
      </c>
      <c r="F38">
        <v>30000</v>
      </c>
      <c r="G38" s="13">
        <f>F38+E38+C38</f>
        <v>422000</v>
      </c>
      <c r="H38" t="e">
        <f>G38/B38</f>
        <v>#DIV/0!</v>
      </c>
    </row>
    <row r="39" spans="1:12" ht="15.75" x14ac:dyDescent="0.25">
      <c r="A39" s="15"/>
      <c r="D39" t="e">
        <f t="shared" si="4"/>
        <v>#DIV/0!</v>
      </c>
      <c r="E39">
        <v>288000</v>
      </c>
      <c r="F39">
        <v>30000</v>
      </c>
      <c r="G39" s="13">
        <f>F39+E39+C39</f>
        <v>318000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2023-11-18T05:23:08Z</dcterms:modified>
</cp:coreProperties>
</file>