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MIDC Andheri (East)\Prakash Ruia\Office\"/>
    </mc:Choice>
  </mc:AlternateContent>
  <xr:revisionPtr revIDLastSave="0" documentId="13_ncr:1_{7FFD02B8-535D-4CE1-B542-D584E107DBF6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G33" i="4" s="1"/>
  <c r="C5" i="25"/>
  <c r="C4" i="25"/>
  <c r="C3" i="25"/>
  <c r="P2" i="4"/>
  <c r="P3" i="4"/>
  <c r="B3" i="4" s="1"/>
  <c r="C3" i="4" s="1"/>
  <c r="D3" i="4" s="1"/>
  <c r="P4" i="4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<sst xmlns="http://schemas.openxmlformats.org/spreadsheetml/2006/main" count="128" uniqueCount="87">
  <si>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</si>
  <si>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</si>
  <si>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</si>
  <si>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</si>
  <si>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</si>
  <si>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</si>
  <si>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</si>
  <si>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</si>
  <si>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</si>
  <si>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</si>
  <si>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</si>
  <si>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</si>
  <si>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</si>
  <si>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</si>
  <si>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</si>
  <si>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</si>
  <si>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</si>
  <si>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</si>
  <si>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</si>
  <si>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</si>
  <si>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</si>
  <si>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</si>
  <si>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</si>
  <si>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</si>
  <si>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</si>
  <si>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</si>
  <si>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</si>
  <si>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</si>
  <si>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</si>
  <si>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</si>
  <si>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</si>
  <si>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</si>
  <si>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</si>
  <si>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</si>
  <si>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</si>
  <si>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</si>
  <si>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</si>
  <si>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</si>
  <si>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</si>
  <si>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</si>
  <si>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</si>
  <si>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</si>
  <si>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</si>
  <si>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</si>
  <si>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</si>
  <si>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</si>
  <si>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</si>
  <si>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</si>
  <si>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</si>
  <si>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</si>
  <si>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</si>
  <si>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</si>
  <si>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</si>
  <si>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</si>
  <si>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</si>
  <si>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</si>
  <si>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</si>
  <si>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</si>
  <si>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</si>
  <si>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</si>
  <si>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</si>
  <si>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</si>
  <si>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</si>
  <si>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</si>
  <si>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</si>
  <si>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</si>
  <si>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</si>
  <si>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</si>
  <si>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</si>
  <si>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</si>
  <si>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</si>
  <si>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</si>
  <si>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</si>
  <si>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</si>
  <si>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</si>
  <si>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</si>
  <si>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</si>
  <si>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</si>
  <si>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</si>
  <si>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</si>
  <si>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</si>
  <si>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</si>
  <si>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</si>
  <si>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</si>
  <si>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OC-2014</t>
  </si>
  <si>
    <t>04.07.2014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</si>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</sst>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21095</xdr:colOff>
      <xdr:row>47</xdr:row>
      <xdr:rowOff>106002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F70C0E-1555-FF72-A333-2AAEAF12A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51495" cy="8792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46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4BD05D-F457-2D45-A044-415D5D158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811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402063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0C30E6-90CD-5E44-29E3-6BB5D8852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22863" cy="8583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488055</xdr:colOff>
      <xdr:row>49</xdr:row>
      <xdr:rowOff>86967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570644-3D60-C18F-84F1-99EA3F355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337655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292195.63099999999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321595.63099999999</v>
      </c>
      <c r="D9" s="63" t="s">
        <v>62</v>
      </c>
      <c r="E9" s="64">
        <f>C9/10.764</f>
        <v>29876.963117800075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9</v>
      </c>
      <c r="D13" s="70">
        <f>D12-C13</f>
        <v>91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L12" sqref="L1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35000</v>
      </c>
      <c r="D3" s="24" t="s">
        <v>76</v>
      </c>
      <c r="E3" s="6" t="s">
        <v>86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32300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9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51</v>
      </c>
      <c r="D8" s="26">
        <v>2014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13.5</v>
      </c>
      <c r="D10" s="26"/>
      <c r="F10" s="19"/>
    </row>
    <row r="11" spans="1:6" x14ac:dyDescent="0.25">
      <c r="A11" s="16"/>
      <c r="B11" s="27"/>
      <c r="C11" s="28">
        <f>C10%</f>
        <v>0.13500000000000001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364.5</v>
      </c>
      <c r="D12" s="24"/>
      <c r="F12" s="19"/>
    </row>
    <row r="13" spans="1:6" x14ac:dyDescent="0.25">
      <c r="A13" s="16" t="s">
        <v>22</v>
      </c>
      <c r="B13" s="20"/>
      <c r="C13" s="21">
        <f>C6-C12</f>
        <v>2335.5</v>
      </c>
      <c r="D13" s="24"/>
      <c r="F13" s="19"/>
    </row>
    <row r="14" spans="1:6" x14ac:dyDescent="0.25">
      <c r="A14" s="16" t="s">
        <v>15</v>
      </c>
      <c r="B14" s="20"/>
      <c r="C14" s="21">
        <f>C5</f>
        <v>32300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34635.5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536</v>
      </c>
      <c r="D18" s="26"/>
      <c r="F18" s="19"/>
    </row>
    <row r="19" spans="1:6" x14ac:dyDescent="0.25">
      <c r="A19" s="16" t="s">
        <v>74</v>
      </c>
      <c r="B19" s="6"/>
      <c r="C19" s="32">
        <f>C18*C16</f>
        <v>18564628</v>
      </c>
      <c r="D19" s="33"/>
      <c r="E19" s="70"/>
      <c r="F19" s="34"/>
    </row>
    <row r="20" spans="1:6" x14ac:dyDescent="0.25">
      <c r="A20" s="16" t="s">
        <v>24</v>
      </c>
      <c r="C20" s="35">
        <f>C19*90%</f>
        <v>16708165.200000001</v>
      </c>
      <c r="D20" s="32"/>
      <c r="F20" s="19"/>
    </row>
    <row r="21" spans="1:6" x14ac:dyDescent="0.25">
      <c r="A21" s="16" t="s">
        <v>25</v>
      </c>
      <c r="C21" s="35">
        <f>C19*80%</f>
        <v>14851702.4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1447200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38676.308333333334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2" sqref="F2: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1700</v>
      </c>
      <c r="C2" s="4">
        <f t="shared" ref="C2:C16" si="1">B2*1.2</f>
        <v>2040</v>
      </c>
      <c r="D2" s="4">
        <f t="shared" ref="D2:D16" si="2">C2*1.2</f>
        <v>2448</v>
      </c>
      <c r="E2" s="5">
        <f t="shared" ref="E2:E16" si="3">R2</f>
        <v>60000000</v>
      </c>
      <c r="F2" s="78">
        <f t="shared" ref="F2:F15" si="4">ROUND((E2/B2),0)</f>
        <v>35294</v>
      </c>
      <c r="G2" s="78">
        <f t="shared" ref="G2:G15" si="5">ROUND((E2/C2),0)</f>
        <v>29412</v>
      </c>
      <c r="H2" s="78">
        <f t="shared" ref="H2:H15" si="6">ROUND((E2/D2),0)</f>
        <v>24510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1700</v>
      </c>
      <c r="R2" s="79">
        <v>60000000</v>
      </c>
      <c r="S2" s="2"/>
    </row>
    <row r="3" spans="1:19" x14ac:dyDescent="0.25">
      <c r="A3" s="4">
        <v>2</v>
      </c>
      <c r="B3" s="4">
        <f t="shared" si="0"/>
        <v>1100</v>
      </c>
      <c r="C3" s="4">
        <f t="shared" si="1"/>
        <v>1320</v>
      </c>
      <c r="D3" s="4">
        <f t="shared" si="2"/>
        <v>1584</v>
      </c>
      <c r="E3" s="5">
        <f t="shared" si="3"/>
        <v>42500000</v>
      </c>
      <c r="F3" s="78">
        <f t="shared" si="4"/>
        <v>38636</v>
      </c>
      <c r="G3" s="78">
        <f t="shared" si="5"/>
        <v>32197</v>
      </c>
      <c r="H3" s="78">
        <f t="shared" si="6"/>
        <v>26831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1100</v>
      </c>
      <c r="R3" s="79">
        <v>42500000</v>
      </c>
      <c r="S3" s="2"/>
    </row>
    <row r="4" spans="1:19" x14ac:dyDescent="0.25">
      <c r="A4" s="4">
        <v>3</v>
      </c>
      <c r="B4" s="4">
        <f t="shared" si="0"/>
        <v>1000</v>
      </c>
      <c r="C4" s="4">
        <f t="shared" si="1"/>
        <v>1200</v>
      </c>
      <c r="D4" s="4">
        <f t="shared" si="2"/>
        <v>1440</v>
      </c>
      <c r="E4" s="5">
        <f t="shared" si="3"/>
        <v>35000000</v>
      </c>
      <c r="F4" s="78">
        <f t="shared" si="4"/>
        <v>35000</v>
      </c>
      <c r="G4" s="78">
        <f t="shared" si="5"/>
        <v>29167</v>
      </c>
      <c r="H4" s="78">
        <f t="shared" si="6"/>
        <v>24306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1000</v>
      </c>
      <c r="R4" s="79">
        <v>35000000</v>
      </c>
      <c r="S4" s="2"/>
    </row>
    <row r="5" spans="1:19" x14ac:dyDescent="0.25">
      <c r="A5" s="4">
        <v>4</v>
      </c>
      <c r="B5" s="4">
        <f t="shared" si="0"/>
        <v>600</v>
      </c>
      <c r="C5" s="4">
        <f t="shared" si="1"/>
        <v>720</v>
      </c>
      <c r="D5" s="4">
        <f t="shared" si="2"/>
        <v>864</v>
      </c>
      <c r="E5" s="5">
        <f t="shared" si="3"/>
        <v>22000000</v>
      </c>
      <c r="F5" s="78">
        <f t="shared" si="4"/>
        <v>36667</v>
      </c>
      <c r="G5" s="78">
        <f t="shared" si="5"/>
        <v>30556</v>
      </c>
      <c r="H5" s="78">
        <f t="shared" si="6"/>
        <v>25463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v>720</v>
      </c>
      <c r="Q5" s="7">
        <f t="shared" ref="Q3:Q10" si="10">P5/1.2</f>
        <v>600</v>
      </c>
      <c r="R5" s="79">
        <v>22000000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 t="s">
        <v>85</v>
      </c>
      <c r="F28" s="57" t="s">
        <v>71</v>
      </c>
      <c r="G28" s="57">
        <v>536</v>
      </c>
    </row>
    <row r="29" spans="1:19" s="10" customFormat="1" x14ac:dyDescent="0.25">
      <c r="C29" s="72" t="s">
        <v>1</v>
      </c>
      <c r="D29" s="72">
        <v>12000000</v>
      </c>
      <c r="F29" s="57" t="s">
        <v>72</v>
      </c>
      <c r="G29" s="57">
        <v>644</v>
      </c>
      <c r="H29" s="10">
        <f>G29/G28</f>
        <v>1.2014925373134329</v>
      </c>
    </row>
    <row r="30" spans="1:19" s="10" customFormat="1" x14ac:dyDescent="0.25">
      <c r="F30" s="57" t="s">
        <v>73</v>
      </c>
      <c r="G30" s="57">
        <v>34500</v>
      </c>
    </row>
    <row r="31" spans="1:19" s="10" customFormat="1" x14ac:dyDescent="0.25">
      <c r="C31" s="75"/>
      <c r="D31" s="75"/>
      <c r="F31" s="75" t="s">
        <v>74</v>
      </c>
      <c r="G31" s="75">
        <f>G28*G30</f>
        <v>18492000</v>
      </c>
      <c r="H31" s="10">
        <f>G31/D29</f>
        <v>1.5409999999999999</v>
      </c>
    </row>
    <row r="32" spans="1:19" s="10" customFormat="1" x14ac:dyDescent="0.25">
      <c r="C32" s="75"/>
      <c r="D32" s="75"/>
      <c r="F32" s="75" t="s">
        <v>24</v>
      </c>
      <c r="G32" s="75">
        <f>G31*90%</f>
        <v>16642800</v>
      </c>
    </row>
    <row r="33" spans="3:7" s="10" customFormat="1" x14ac:dyDescent="0.25">
      <c r="C33" s="75"/>
      <c r="D33" s="75"/>
      <c r="F33" s="75" t="s">
        <v>25</v>
      </c>
      <c r="G33" s="75">
        <f>G31*80%</f>
        <v>14793600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2023-11-23T11:04:31Z</dcterms:modified>
</cp:coreProperties>
</file>