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38789D3B-DCE2-4FB3-A03F-FF60D2905EF0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" l="1"/>
  <c r="B20" i="1"/>
  <c r="J4" i="1"/>
  <c r="D40" i="1" l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C17" i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<sst xmlns="http://schemas.openxmlformats.org/spreadsheetml/2006/main" count="30" uniqueCount="28">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</sst>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564351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C715B-C1AE-8276-C7E8-3CA0EBD15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23551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2DB772-CEC8-667B-5097-FE47B1183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211451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9E99F-7060-491C-157C-C65C63ECE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2651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430472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3F6352-6C0E-E055-6428-AE8A110C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32072" cy="8383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306629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B5D8E-C17C-539E-F60C-EA4A6A3D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08229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97050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4D8C0-96D3-4AA1-0734-637850CF1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98650" cy="9088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20499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C38F1A-671C-874D-BA1C-E694059EC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83699" cy="725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23500</v>
      </c>
      <c r="C3" s="38"/>
      <c r="D3" s="35"/>
      <c r="E3" s="10"/>
      <c r="F3" s="5">
        <v>2019</v>
      </c>
      <c r="G3" s="7">
        <v>2023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2800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20700</v>
      </c>
      <c r="C5" s="38"/>
      <c r="D5" s="35"/>
      <c r="E5" s="17"/>
      <c r="F5" s="16">
        <f>73.69*10.764</f>
        <v>793.19915999999989</v>
      </c>
      <c r="G5" s="7">
        <v>661</v>
      </c>
      <c r="H5" s="23"/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2800</v>
      </c>
      <c r="C6" s="38"/>
      <c r="D6" s="35"/>
      <c r="E6" s="35"/>
      <c r="F6" s="35"/>
      <c r="G6" s="21"/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4"/>
      <c r="E7" s="48"/>
      <c r="F7" s="35"/>
      <c r="G7" s="21"/>
      <c r="H7" s="21"/>
      <c r="I7" s="15"/>
      <c r="J7" s="15"/>
      <c r="M7" s="52"/>
      <c r="N7" s="53"/>
      <c r="O7" s="6"/>
    </row>
    <row r="8" spans="1:15" ht="16.5" x14ac:dyDescent="0.3">
      <c r="A8" s="27" t="s">
        <v>5</v>
      </c>
      <c r="B8" s="29">
        <f>B9-B7</f>
        <v>60</v>
      </c>
      <c r="C8" s="29"/>
      <c r="D8" s="45"/>
      <c r="E8" s="49"/>
      <c r="F8" s="35"/>
      <c r="G8" s="22"/>
      <c r="H8" s="21"/>
      <c r="I8" s="15"/>
      <c r="J8" s="15"/>
      <c r="M8" s="52"/>
      <c r="N8" s="53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8"/>
      <c r="F9" s="50"/>
      <c r="G9" s="40"/>
      <c r="H9" s="22"/>
      <c r="I9" s="15"/>
      <c r="J9" s="15"/>
      <c r="K9" s="12"/>
      <c r="L9" s="12"/>
      <c r="M9" s="11"/>
      <c r="N9" s="53"/>
      <c r="O9" s="6"/>
    </row>
    <row r="10" spans="1:15" ht="33" x14ac:dyDescent="0.3">
      <c r="A10" s="28" t="s">
        <v>7</v>
      </c>
      <c r="B10" s="29">
        <f>90*B7/B9</f>
        <v>0</v>
      </c>
      <c r="C10" s="29"/>
      <c r="D10" s="44"/>
      <c r="E10" s="48"/>
      <c r="F10" s="35"/>
      <c r="G10" s="20"/>
      <c r="H10" s="22"/>
      <c r="I10" s="15"/>
      <c r="J10" s="15"/>
      <c r="K10" s="12"/>
      <c r="L10" s="12"/>
      <c r="M10" s="11"/>
      <c r="N10" s="53"/>
      <c r="O10" s="6"/>
    </row>
    <row r="11" spans="1:15" ht="16.5" x14ac:dyDescent="0.3">
      <c r="A11" s="27"/>
      <c r="B11" s="39">
        <f>B10%</f>
        <v>0</v>
      </c>
      <c r="C11" s="39"/>
      <c r="D11" s="46"/>
      <c r="E11" s="51"/>
      <c r="F11" s="35"/>
      <c r="G11" s="21"/>
      <c r="H11" s="22"/>
      <c r="I11" s="15"/>
      <c r="J11" s="15"/>
      <c r="K11" s="12"/>
      <c r="L11" s="12"/>
      <c r="M11" s="11"/>
      <c r="N11" s="54"/>
      <c r="O11" s="6"/>
    </row>
    <row r="12" spans="1:15" ht="16.5" x14ac:dyDescent="0.3">
      <c r="A12" s="27" t="s">
        <v>8</v>
      </c>
      <c r="B12" s="38">
        <f>B6*B11</f>
        <v>0</v>
      </c>
      <c r="C12" s="38"/>
      <c r="D12" s="47"/>
      <c r="E12" s="48"/>
      <c r="F12" s="35"/>
      <c r="G12" s="21"/>
      <c r="H12" s="22"/>
      <c r="I12" s="55"/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2800</v>
      </c>
      <c r="C13" s="38"/>
      <c r="D13" s="47"/>
      <c r="E13" s="1"/>
      <c r="F13" s="10"/>
      <c r="G13" s="22"/>
      <c r="H13" s="22"/>
      <c r="I13" s="15"/>
      <c r="J13" s="15"/>
      <c r="K13" s="12"/>
      <c r="L13" s="12"/>
      <c r="M13" s="11"/>
      <c r="N13" s="8"/>
      <c r="O13" s="6"/>
    </row>
    <row r="14" spans="1:15" ht="16.5" x14ac:dyDescent="0.3">
      <c r="A14" s="27" t="s">
        <v>2</v>
      </c>
      <c r="B14" s="38">
        <f>B5</f>
        <v>20700</v>
      </c>
      <c r="C14" s="38"/>
      <c r="D14" s="35"/>
      <c r="E14" s="10"/>
      <c r="F14" s="12"/>
      <c r="H14" s="22"/>
      <c r="I14" s="15"/>
      <c r="J14" s="15"/>
      <c r="K14" s="12"/>
      <c r="L14" s="12"/>
      <c r="M14" s="11"/>
      <c r="N14" s="8"/>
      <c r="O14" s="6"/>
    </row>
    <row r="15" spans="1:15" ht="16.5" x14ac:dyDescent="0.3">
      <c r="A15" s="27" t="s">
        <v>10</v>
      </c>
      <c r="B15" s="38">
        <f>B14+B13</f>
        <v>23500</v>
      </c>
      <c r="C15" s="38"/>
      <c r="D15" s="35"/>
      <c r="E15" s="10"/>
      <c r="F15" s="12"/>
      <c r="G15" s="24"/>
      <c r="H15" s="22"/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23</v>
      </c>
      <c r="B16" s="30">
        <v>661</v>
      </c>
      <c r="C16" s="30"/>
      <c r="D16" s="31"/>
      <c r="E16" s="10"/>
      <c r="F16" s="22"/>
      <c r="G16" s="25"/>
      <c r="H16" s="21"/>
      <c r="I16" s="10"/>
      <c r="N16" s="53"/>
      <c r="O16" s="6"/>
    </row>
    <row r="17" spans="1:15" ht="16.5" x14ac:dyDescent="0.3">
      <c r="A17" s="27" t="s">
        <v>11</v>
      </c>
      <c r="B17" s="32">
        <f>B15*B16</f>
        <v>15533500</v>
      </c>
      <c r="C17" s="32">
        <f>B17*75%</f>
        <v>11650125</v>
      </c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25</v>
      </c>
      <c r="B18" s="32">
        <f>B17*0.9</f>
        <v>13980150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12426800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12</v>
      </c>
      <c r="B20" s="34">
        <f>B4*793</f>
        <v>2220400</v>
      </c>
      <c r="C20" s="34"/>
      <c r="D20" s="35"/>
      <c r="E20" s="10"/>
      <c r="F20" s="10"/>
      <c r="G20" s="10"/>
    </row>
    <row r="21" spans="1:15" ht="16.5" x14ac:dyDescent="0.3">
      <c r="A21" s="29" t="s">
        <v>16</v>
      </c>
      <c r="B21" s="42">
        <f>B17*0.03/12</f>
        <v>38833.75</v>
      </c>
      <c r="C21" s="34"/>
      <c r="D21" s="34"/>
      <c r="E21" s="10"/>
    </row>
    <row r="22" spans="1:15" x14ac:dyDescent="0.25">
      <c r="B22" s="19"/>
      <c r="C22" s="19"/>
    </row>
    <row r="23" spans="1:15" x14ac:dyDescent="0.25">
      <c r="B23" s="19"/>
      <c r="C23" s="19"/>
    </row>
    <row r="25" spans="1:15" x14ac:dyDescent="0.25">
      <c r="D25" t="s">
        <v>14</v>
      </c>
    </row>
    <row r="26" spans="1:15" x14ac:dyDescent="0.25">
      <c r="B26" s="56" t="s">
        <v>20</v>
      </c>
      <c r="C26" s="56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56"/>
      <c r="C27" s="56">
        <v>686</v>
      </c>
      <c r="D27" s="16"/>
      <c r="E27" s="16"/>
      <c r="F27" s="16">
        <v>17000000</v>
      </c>
      <c r="G27" s="17">
        <f t="shared" ref="G27:G33" si="0">F27/C27</f>
        <v>24781.341107871722</v>
      </c>
      <c r="H27" s="17" t="e">
        <f>F27/D27</f>
        <v>#DIV/0!</v>
      </c>
      <c r="I27" s="17" t="e">
        <f t="shared" ref="I27:I33" si="1">F27/B27</f>
        <v>#DIV/0!</v>
      </c>
      <c r="J27" s="16">
        <f>B27/C27</f>
        <v>0</v>
      </c>
      <c r="K27" s="26"/>
    </row>
    <row r="28" spans="1:15" ht="17.25" x14ac:dyDescent="0.3">
      <c r="B28" s="56"/>
      <c r="C28" s="56">
        <v>686</v>
      </c>
      <c r="D28" s="16"/>
      <c r="E28" s="16"/>
      <c r="F28" s="16">
        <v>17500000</v>
      </c>
      <c r="G28" s="17">
        <f t="shared" si="0"/>
        <v>25510.204081632652</v>
      </c>
      <c r="H28" s="17" t="e">
        <f>F28/D28</f>
        <v>#DIV/0!</v>
      </c>
      <c r="I28" s="17" t="e">
        <f t="shared" si="1"/>
        <v>#DIV/0!</v>
      </c>
      <c r="J28" s="16">
        <f t="shared" ref="J28:J32" si="2">D28/C28</f>
        <v>0</v>
      </c>
      <c r="K28" s="26"/>
    </row>
    <row r="29" spans="1:15" x14ac:dyDescent="0.25">
      <c r="B29" s="56"/>
      <c r="C29" s="56">
        <v>527</v>
      </c>
      <c r="D29" s="16"/>
      <c r="E29" s="16"/>
      <c r="F29" s="17">
        <v>14500000</v>
      </c>
      <c r="G29" s="17">
        <f t="shared" si="0"/>
        <v>27514.231499051235</v>
      </c>
      <c r="H29" s="17" t="e">
        <f t="shared" ref="H29:H33" si="3">F29/D29</f>
        <v>#DIV/0!</v>
      </c>
      <c r="I29" s="17" t="e">
        <f t="shared" si="1"/>
        <v>#DIV/0!</v>
      </c>
      <c r="J29" s="16">
        <f t="shared" si="2"/>
        <v>0</v>
      </c>
    </row>
    <row r="30" spans="1:15" x14ac:dyDescent="0.25">
      <c r="B30" s="56"/>
      <c r="C30" s="56"/>
      <c r="D30" s="16"/>
      <c r="E30" s="16"/>
      <c r="F30" s="17"/>
      <c r="G30" s="17" t="e">
        <f t="shared" si="0"/>
        <v>#DIV/0!</v>
      </c>
      <c r="H30" s="17" t="e">
        <f t="shared" si="3"/>
        <v>#DIV/0!</v>
      </c>
      <c r="I30" s="17" t="e">
        <f t="shared" si="1"/>
        <v>#DIV/0!</v>
      </c>
      <c r="J30" s="16" t="e">
        <f t="shared" si="2"/>
        <v>#DIV/0!</v>
      </c>
    </row>
    <row r="31" spans="1:15" x14ac:dyDescent="0.25">
      <c r="B31" s="56"/>
      <c r="C31" s="56"/>
      <c r="D31" s="16"/>
      <c r="E31" s="16"/>
      <c r="F31" s="17"/>
      <c r="G31" s="17" t="e">
        <f t="shared" si="0"/>
        <v>#DIV/0!</v>
      </c>
      <c r="H31" s="17" t="e">
        <f t="shared" si="3"/>
        <v>#DIV/0!</v>
      </c>
      <c r="I31" s="17" t="e">
        <f t="shared" si="1"/>
        <v>#DIV/0!</v>
      </c>
      <c r="J31" s="16" t="e">
        <f t="shared" si="2"/>
        <v>#DIV/0!</v>
      </c>
    </row>
    <row r="32" spans="1:15" x14ac:dyDescent="0.25">
      <c r="B32" s="56"/>
      <c r="C32" s="56"/>
      <c r="D32" s="16"/>
      <c r="E32" s="16"/>
      <c r="F32" s="17"/>
      <c r="G32" s="17" t="e">
        <f t="shared" si="0"/>
        <v>#DIV/0!</v>
      </c>
      <c r="H32" s="17" t="e">
        <f t="shared" si="3"/>
        <v>#DIV/0!</v>
      </c>
      <c r="I32" s="17" t="e">
        <f t="shared" si="1"/>
        <v>#DIV/0!</v>
      </c>
      <c r="J32" s="16" t="e">
        <f t="shared" si="2"/>
        <v>#DIV/0!</v>
      </c>
    </row>
    <row r="33" spans="1:10" x14ac:dyDescent="0.25">
      <c r="B33" s="56"/>
      <c r="C33" s="56"/>
      <c r="D33" s="16"/>
      <c r="E33" s="16"/>
      <c r="F33" s="16"/>
      <c r="G33" s="17" t="e">
        <f t="shared" si="0"/>
        <v>#DIV/0!</v>
      </c>
      <c r="H33" s="17" t="e">
        <f t="shared" si="3"/>
        <v>#DIV/0!</v>
      </c>
      <c r="I33" s="17" t="e">
        <f t="shared" si="1"/>
        <v>#DIV/0!</v>
      </c>
      <c r="J33" s="16"/>
    </row>
    <row r="34" spans="1:10" x14ac:dyDescent="0.25">
      <c r="B34" s="13" t="s">
        <v>22</v>
      </c>
    </row>
    <row r="35" spans="1:10" x14ac:dyDescent="0.25">
      <c r="D35" t="e">
        <f t="shared" ref="D35:D40" si="4">C35/B35</f>
        <v>#DIV/0!</v>
      </c>
      <c r="E35">
        <v>240000</v>
      </c>
      <c r="F35">
        <v>30000</v>
      </c>
      <c r="G35" s="10">
        <f>F35+E35+C35</f>
        <v>270000</v>
      </c>
      <c r="H35" t="e">
        <f>G35/B35</f>
        <v>#DIV/0!</v>
      </c>
      <c r="I35" s="10"/>
    </row>
    <row r="36" spans="1:10" x14ac:dyDescent="0.25">
      <c r="D36" t="e">
        <f t="shared" si="4"/>
        <v>#DIV/0!</v>
      </c>
      <c r="E36">
        <v>163600</v>
      </c>
      <c r="F36">
        <v>23400</v>
      </c>
      <c r="G36" s="10">
        <f>F36+E36+C36</f>
        <v>187000</v>
      </c>
      <c r="H36" t="e">
        <f>G36/B36</f>
        <v>#DIV/0!</v>
      </c>
      <c r="I36" s="10"/>
    </row>
    <row r="37" spans="1:10" x14ac:dyDescent="0.25">
      <c r="D37" t="e">
        <f t="shared" si="4"/>
        <v>#DIV/0!</v>
      </c>
      <c r="E37">
        <v>240000</v>
      </c>
      <c r="F37">
        <v>30000</v>
      </c>
      <c r="G37" s="10">
        <f>F37+E37+C37</f>
        <v>270000</v>
      </c>
      <c r="H37" t="e">
        <f>G37/B37</f>
        <v>#DIV/0!</v>
      </c>
    </row>
    <row r="38" spans="1:10" ht="15.75" x14ac:dyDescent="0.25">
      <c r="A38" s="11"/>
      <c r="D38" t="e">
        <f t="shared" si="4"/>
        <v>#DIV/0!</v>
      </c>
      <c r="E38">
        <v>392000</v>
      </c>
      <c r="F38">
        <v>30000</v>
      </c>
      <c r="G38" s="10">
        <f>F38+E38+C38</f>
        <v>422000</v>
      </c>
      <c r="H38" t="e">
        <f>G38/B38</f>
        <v>#DIV/0!</v>
      </c>
    </row>
    <row r="39" spans="1:10" ht="15.75" x14ac:dyDescent="0.25">
      <c r="A39" s="11"/>
      <c r="D39" t="e">
        <f t="shared" si="4"/>
        <v>#DIV/0!</v>
      </c>
      <c r="E39">
        <v>288000</v>
      </c>
      <c r="F39">
        <v>30000</v>
      </c>
      <c r="G39" s="10">
        <f>F39+E39+C39</f>
        <v>318000</v>
      </c>
      <c r="H39" t="e">
        <f>G39/B39</f>
        <v>#DIV/0!</v>
      </c>
    </row>
    <row r="40" spans="1:10" ht="15.75" x14ac:dyDescent="0.25">
      <c r="A40" s="11"/>
      <c r="D40" t="e">
        <f t="shared" si="4"/>
        <v>#DIV/0!</v>
      </c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AA27" sqref="AA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6FA2-B9D7-4186-945C-6284C6ECB1A6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2023-11-18T05:08:13Z</dcterms:modified>
</cp:coreProperties>
</file>