
<file path=[Content_Types].xml><?xml version="1.0" encoding="utf-8"?>
<Types xmlns="http://schemas.openxmlformats.org/package/2006/content-types"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345" windowHeight="4635" activeTab="1"/>
  </bookViews>
  <sheets>
    <sheet name="Measurement" sheetId="1" r:id="rId1"/>
    <sheet name="RV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I21" i="2" s="1"/>
  <c r="G10" i="2"/>
  <c r="I10" i="2" s="1"/>
  <c r="G11" i="2"/>
  <c r="I11" i="2" s="1"/>
  <c r="G14" i="2"/>
  <c r="I14" i="2" s="1"/>
  <c r="G6" i="2"/>
  <c r="I6" i="2" s="1"/>
  <c r="D14" i="2"/>
  <c r="D11" i="2"/>
  <c r="D10" i="2"/>
  <c r="D6" i="2"/>
  <c r="F37" i="1"/>
  <c r="F36" i="1"/>
  <c r="F35" i="1"/>
  <c r="F31" i="1"/>
  <c r="F30" i="1"/>
  <c r="F29" i="1"/>
  <c r="F33" i="1" s="1"/>
  <c r="F38" i="1" s="1"/>
  <c r="F25" i="1"/>
  <c r="M13" i="1" s="1"/>
  <c r="F24" i="1"/>
  <c r="F19" i="1"/>
  <c r="M18" i="1"/>
  <c r="J18" i="1"/>
  <c r="F18" i="1"/>
  <c r="F20" i="1" s="1"/>
  <c r="F17" i="1"/>
  <c r="F15" i="1"/>
  <c r="J13" i="1"/>
  <c r="M11" i="1"/>
  <c r="J11" i="1"/>
  <c r="F11" i="1"/>
  <c r="F10" i="1"/>
  <c r="F12" i="1" s="1"/>
  <c r="F8" i="1"/>
  <c r="F7" i="1"/>
  <c r="F6" i="1"/>
  <c r="F5" i="1"/>
  <c r="M4" i="1"/>
  <c r="J4" i="1"/>
  <c r="F4" i="1"/>
  <c r="F3" i="1"/>
  <c r="F9" i="1" s="1"/>
  <c r="F2" i="1"/>
  <c r="I15" i="2" l="1"/>
  <c r="I29" i="2" s="1"/>
</calcChain>
</file>

<file path=xl/sharedStrings.xml><?xml version="1.0" encoding="utf-8"?>
<sst xmlns="http://schemas.openxmlformats.org/spreadsheetml/2006/main" count="81" uniqueCount="51">
  <si>
    <t>admin building A (Grr floor)</t>
  </si>
  <si>
    <t xml:space="preserve">final comparison </t>
  </si>
  <si>
    <t>Building Type A</t>
  </si>
  <si>
    <t>approved plan (sq. mtr</t>
  </si>
  <si>
    <t xml:space="preserve">Sq. ft </t>
  </si>
  <si>
    <t>measurement (sq.ft</t>
  </si>
  <si>
    <t>Loft area</t>
  </si>
  <si>
    <t>Total (sq.ft</t>
  </si>
  <si>
    <t>Remark</t>
  </si>
  <si>
    <t>Ground floor</t>
  </si>
  <si>
    <t>Match</t>
  </si>
  <si>
    <t>First Floor</t>
  </si>
  <si>
    <t xml:space="preserve">Extra </t>
  </si>
  <si>
    <t>admin department</t>
  </si>
  <si>
    <t>Total</t>
  </si>
  <si>
    <t>Building Type B</t>
  </si>
  <si>
    <t>Loft</t>
  </si>
  <si>
    <t>measurement (sq.ft)</t>
  </si>
  <si>
    <t>first floor</t>
  </si>
  <si>
    <t>admin dep</t>
  </si>
  <si>
    <t>Building Type C</t>
  </si>
  <si>
    <t>Room</t>
  </si>
  <si>
    <t xml:space="preserve">Loft </t>
  </si>
  <si>
    <t>Building type B</t>
  </si>
  <si>
    <t>Gr floor</t>
  </si>
  <si>
    <t>1st floor</t>
  </si>
  <si>
    <t>Building type C</t>
  </si>
  <si>
    <t>LOFT</t>
  </si>
  <si>
    <t>RATE</t>
  </si>
  <si>
    <t xml:space="preserve">admin building A </t>
  </si>
  <si>
    <t>AMOUNT</t>
  </si>
  <si>
    <t>Sq. ft</t>
  </si>
  <si>
    <t>final rate after 20% depreciation</t>
  </si>
  <si>
    <t>area in Sq. mtr</t>
  </si>
  <si>
    <t>A</t>
  </si>
  <si>
    <t>B</t>
  </si>
  <si>
    <t>A X B</t>
  </si>
  <si>
    <t>For structure</t>
  </si>
  <si>
    <t>Gr floor (RCC With Shead)</t>
  </si>
  <si>
    <t>1st  (RCC With Shead)</t>
  </si>
  <si>
    <t>Gr floor (RCC)</t>
  </si>
  <si>
    <t xml:space="preserve">Total </t>
  </si>
  <si>
    <t>For Land</t>
  </si>
  <si>
    <t>Plot. No. 4913, 4914, 4915, 4920 &amp; 4921</t>
  </si>
  <si>
    <t>plot no</t>
  </si>
  <si>
    <t>X</t>
  </si>
  <si>
    <t>y</t>
  </si>
  <si>
    <t xml:space="preserve">Land development </t>
  </si>
  <si>
    <t>Z</t>
  </si>
  <si>
    <t>X + Y  + Z</t>
  </si>
  <si>
    <t>M/S. TECHNO TARP &amp; POLYMERS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</si>
</sst>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/>
    <xf numFmtId="2" fontId="1" fillId="0" borderId="4" xfId="0" applyNumberFormat="1" applyFont="1" applyBorder="1"/>
    <xf numFmtId="2" fontId="0" fillId="2" borderId="4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0" fillId="4" borderId="0" xfId="0" applyFill="1" applyBorder="1" applyAlignment="1">
      <alignment horizontal="center"/>
    </xf>
    <xf numFmtId="0" fontId="0" fillId="3" borderId="4" xfId="0" applyFont="1" applyFill="1" applyBorder="1"/>
    <xf numFmtId="3" fontId="1" fillId="3" borderId="4" xfId="0" applyNumberFormat="1" applyFont="1" applyFill="1" applyBorder="1"/>
    <xf numFmtId="3" fontId="1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8</xdr:col>
      <xdr:colOff>705485</xdr:colOff>
      <xdr:row>68</xdr:row>
      <xdr:rowOff>635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83B9E91-7E53-6DDD-88F7-A4CDCB57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620000"/>
          <a:ext cx="5544185" cy="62871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9</xdr:col>
      <xdr:colOff>295275</xdr:colOff>
      <xdr:row>85</xdr:row>
      <xdr:rowOff>38735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D291FE6D-4D63-F743-108B-D6746A69D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97000"/>
          <a:ext cx="5943600" cy="30867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9</xdr:col>
      <xdr:colOff>295275</xdr:colOff>
      <xdr:row>116</xdr:row>
      <xdr:rowOff>160655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EF5CFFB0-0FF6-1D19-51D5-5C20B9277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526000"/>
          <a:ext cx="5943600" cy="568515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116</xdr:row>
      <xdr:rowOff>104775</xdr:rowOff>
    </xdr:from>
    <xdr:to>
      <xdr:col>8</xdr:col>
      <xdr:colOff>676275</xdr:colOff>
      <xdr:row>147</xdr:row>
      <xdr:rowOff>83820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CDC32052-6751-5C7D-DFE3-934A8E7EC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3155275"/>
          <a:ext cx="5943600" cy="588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6" workbookViewId="0">
      <selection activeCell="F38" sqref="F38"/>
    </sheetView>
  </sheetViews>
  <sheetFormatPr defaultRowHeight="15" x14ac:dyDescent="0.25"/>
  <cols>
    <col min="8" max="8" width="16.42578125" customWidth="1"/>
    <col min="13" max="13" width="11" customWidth="1"/>
  </cols>
  <sheetData>
    <row r="1" spans="1:14" x14ac:dyDescent="0.25">
      <c r="A1" s="27" t="s">
        <v>0</v>
      </c>
      <c r="B1" s="28"/>
      <c r="C1" s="28"/>
      <c r="D1" s="28"/>
      <c r="E1" s="28"/>
      <c r="F1" s="29"/>
      <c r="H1" s="1" t="s">
        <v>1</v>
      </c>
      <c r="I1" s="1"/>
      <c r="J1" s="1"/>
      <c r="K1" s="1"/>
      <c r="L1" s="1"/>
      <c r="M1" s="1"/>
      <c r="N1" s="1"/>
    </row>
    <row r="2" spans="1:14" x14ac:dyDescent="0.25">
      <c r="A2" s="2"/>
      <c r="B2" s="2">
        <v>13</v>
      </c>
      <c r="C2" s="2"/>
      <c r="D2" s="2">
        <v>24</v>
      </c>
      <c r="E2" s="2"/>
      <c r="F2" s="3">
        <f t="shared" ref="F2:F7" si="0">D2*B2</f>
        <v>312</v>
      </c>
      <c r="H2" s="1" t="s">
        <v>2</v>
      </c>
      <c r="I2" s="1"/>
      <c r="J2" s="1"/>
      <c r="K2" s="1"/>
      <c r="L2" s="1"/>
      <c r="M2" s="1"/>
      <c r="N2" s="4"/>
    </row>
    <row r="3" spans="1:14" ht="45" x14ac:dyDescent="0.25">
      <c r="A3" s="2"/>
      <c r="B3" s="2">
        <v>10.33</v>
      </c>
      <c r="C3" s="2"/>
      <c r="D3" s="2">
        <v>4</v>
      </c>
      <c r="E3" s="2"/>
      <c r="F3" s="3">
        <f t="shared" si="0"/>
        <v>41.32</v>
      </c>
      <c r="H3" s="5"/>
      <c r="I3" s="6" t="s">
        <v>3</v>
      </c>
      <c r="J3" s="5" t="s">
        <v>4</v>
      </c>
      <c r="K3" s="6" t="s">
        <v>5</v>
      </c>
      <c r="L3" s="5" t="s">
        <v>6</v>
      </c>
      <c r="M3" s="5" t="s">
        <v>7</v>
      </c>
      <c r="N3" s="5" t="s">
        <v>8</v>
      </c>
    </row>
    <row r="4" spans="1:14" x14ac:dyDescent="0.25">
      <c r="A4" s="2"/>
      <c r="B4" s="2">
        <v>119.68</v>
      </c>
      <c r="C4" s="2"/>
      <c r="D4" s="2">
        <v>146</v>
      </c>
      <c r="E4" s="2"/>
      <c r="F4" s="3">
        <f t="shared" si="0"/>
        <v>17473.280000000002</v>
      </c>
      <c r="H4" s="5" t="s">
        <v>9</v>
      </c>
      <c r="I4" s="5">
        <v>2555.79</v>
      </c>
      <c r="J4" s="7">
        <f>I4*10.764</f>
        <v>27510.523559999998</v>
      </c>
      <c r="K4" s="5">
        <v>26924</v>
      </c>
      <c r="L4" s="5">
        <v>712</v>
      </c>
      <c r="M4" s="7">
        <f>K4+L4</f>
        <v>27636</v>
      </c>
      <c r="N4" s="5" t="s">
        <v>10</v>
      </c>
    </row>
    <row r="5" spans="1:14" x14ac:dyDescent="0.25">
      <c r="A5" s="2"/>
      <c r="B5" s="2">
        <v>98.83</v>
      </c>
      <c r="C5" s="2"/>
      <c r="D5" s="2">
        <v>68.75</v>
      </c>
      <c r="E5" s="2"/>
      <c r="F5" s="3">
        <f t="shared" si="0"/>
        <v>6794.5625</v>
      </c>
      <c r="H5" s="5"/>
      <c r="I5" s="5"/>
      <c r="J5" s="5"/>
      <c r="K5" s="5"/>
      <c r="L5" s="5"/>
      <c r="M5" s="5"/>
      <c r="N5" s="5"/>
    </row>
    <row r="6" spans="1:14" x14ac:dyDescent="0.25">
      <c r="A6" s="2"/>
      <c r="B6" s="2">
        <v>33</v>
      </c>
      <c r="C6" s="2"/>
      <c r="D6" s="2">
        <v>26.68</v>
      </c>
      <c r="E6" s="2"/>
      <c r="F6" s="3">
        <f t="shared" si="0"/>
        <v>880.43999999999994</v>
      </c>
      <c r="H6" s="5" t="s">
        <v>11</v>
      </c>
      <c r="I6" s="5"/>
      <c r="J6" s="5"/>
      <c r="K6" s="5"/>
      <c r="L6" s="5"/>
      <c r="M6" s="7">
        <v>1257</v>
      </c>
      <c r="N6" s="5" t="s">
        <v>12</v>
      </c>
    </row>
    <row r="7" spans="1:14" x14ac:dyDescent="0.25">
      <c r="A7" s="2"/>
      <c r="B7" s="2">
        <v>11</v>
      </c>
      <c r="C7" s="2"/>
      <c r="D7" s="2">
        <v>41.08</v>
      </c>
      <c r="E7" s="2"/>
      <c r="F7" s="3">
        <f t="shared" si="0"/>
        <v>451.88</v>
      </c>
      <c r="H7" s="5"/>
      <c r="I7" s="5"/>
      <c r="J7" s="5"/>
      <c r="K7" s="5"/>
      <c r="L7" s="5"/>
      <c r="M7" s="5"/>
      <c r="N7" s="5"/>
    </row>
    <row r="8" spans="1:14" x14ac:dyDescent="0.25">
      <c r="A8" s="2" t="s">
        <v>13</v>
      </c>
      <c r="B8" s="2">
        <v>68.58</v>
      </c>
      <c r="C8" s="2"/>
      <c r="D8" s="2">
        <v>14.16</v>
      </c>
      <c r="E8" s="2"/>
      <c r="F8" s="3">
        <f>D8*B8</f>
        <v>971.09280000000001</v>
      </c>
      <c r="H8" s="4"/>
      <c r="I8" s="4"/>
      <c r="J8" s="4"/>
      <c r="K8" s="4"/>
      <c r="L8" s="4"/>
      <c r="M8" s="4"/>
      <c r="N8" s="4"/>
    </row>
    <row r="9" spans="1:14" x14ac:dyDescent="0.25">
      <c r="A9" s="2"/>
      <c r="B9" s="2"/>
      <c r="C9" s="2"/>
      <c r="D9" s="2"/>
      <c r="E9" s="2" t="s">
        <v>14</v>
      </c>
      <c r="F9" s="8">
        <f>SUM(F2:F8)</f>
        <v>26924.5753</v>
      </c>
      <c r="H9" s="30" t="s">
        <v>15</v>
      </c>
      <c r="I9" s="30"/>
      <c r="J9" s="30"/>
      <c r="K9" s="30"/>
      <c r="L9" s="30"/>
      <c r="M9" s="30"/>
      <c r="N9" s="5"/>
    </row>
    <row r="10" spans="1:14" ht="45" x14ac:dyDescent="0.25">
      <c r="A10" s="2" t="s">
        <v>16</v>
      </c>
      <c r="B10" s="2">
        <v>32.58</v>
      </c>
      <c r="C10" s="2"/>
      <c r="D10" s="2">
        <v>13.33</v>
      </c>
      <c r="E10" s="2"/>
      <c r="F10" s="3">
        <f>D10*B10</f>
        <v>434.29139999999995</v>
      </c>
      <c r="H10" s="5"/>
      <c r="I10" s="6" t="s">
        <v>3</v>
      </c>
      <c r="J10" s="5" t="s">
        <v>4</v>
      </c>
      <c r="K10" s="5"/>
      <c r="L10" s="6" t="s">
        <v>17</v>
      </c>
      <c r="M10" s="5" t="s">
        <v>7</v>
      </c>
      <c r="N10" s="5" t="s">
        <v>8</v>
      </c>
    </row>
    <row r="11" spans="1:14" x14ac:dyDescent="0.25">
      <c r="A11" s="2" t="s">
        <v>16</v>
      </c>
      <c r="B11" s="2">
        <v>13</v>
      </c>
      <c r="C11" s="2"/>
      <c r="D11" s="2">
        <v>21.33</v>
      </c>
      <c r="E11" s="2"/>
      <c r="F11" s="3">
        <f t="shared" ref="F11" si="1">D11*B11</f>
        <v>277.28999999999996</v>
      </c>
      <c r="H11" s="5" t="s">
        <v>9</v>
      </c>
      <c r="I11" s="5">
        <v>1633.8</v>
      </c>
      <c r="J11" s="7">
        <f>I11*10.764</f>
        <v>17586.223199999997</v>
      </c>
      <c r="K11" s="5"/>
      <c r="L11" s="9">
        <v>6000</v>
      </c>
      <c r="M11" s="10">
        <f>F24</f>
        <v>17072</v>
      </c>
      <c r="N11" s="5" t="s">
        <v>10</v>
      </c>
    </row>
    <row r="12" spans="1:14" x14ac:dyDescent="0.25">
      <c r="A12" s="2"/>
      <c r="B12" s="2"/>
      <c r="C12" s="2"/>
      <c r="D12" s="2"/>
      <c r="E12" s="2" t="s">
        <v>14</v>
      </c>
      <c r="F12" s="8">
        <f>SUM(F10:F11)</f>
        <v>711.58139999999992</v>
      </c>
      <c r="H12" s="5"/>
      <c r="I12" s="5"/>
      <c r="J12" s="7"/>
      <c r="K12" s="5"/>
      <c r="L12" s="5"/>
      <c r="M12" s="5"/>
      <c r="N12" s="5"/>
    </row>
    <row r="13" spans="1:14" x14ac:dyDescent="0.25">
      <c r="A13" s="2"/>
      <c r="B13" s="2"/>
      <c r="C13" s="2"/>
      <c r="D13" s="2"/>
      <c r="E13" s="2"/>
      <c r="F13" s="8"/>
      <c r="H13" s="5" t="s">
        <v>11</v>
      </c>
      <c r="I13" s="5">
        <v>1633.8</v>
      </c>
      <c r="J13" s="7">
        <f t="shared" ref="J13" si="2">I13*10.764</f>
        <v>17586.223199999997</v>
      </c>
      <c r="K13" s="5"/>
      <c r="L13" s="5"/>
      <c r="M13" s="10">
        <f>F25</f>
        <v>17086.079999999998</v>
      </c>
      <c r="N13" s="5" t="s">
        <v>10</v>
      </c>
    </row>
    <row r="14" spans="1:14" x14ac:dyDescent="0.25">
      <c r="A14" s="2"/>
      <c r="B14" s="31" t="s">
        <v>18</v>
      </c>
      <c r="C14" s="31"/>
      <c r="D14" s="31"/>
      <c r="E14" s="31"/>
      <c r="F14" s="2"/>
      <c r="H14" s="5"/>
      <c r="I14" s="5"/>
      <c r="J14" s="5"/>
      <c r="K14" s="5"/>
      <c r="L14" s="5"/>
      <c r="M14" s="5"/>
      <c r="N14" s="5"/>
    </row>
    <row r="15" spans="1:14" x14ac:dyDescent="0.25">
      <c r="A15" s="2" t="s">
        <v>19</v>
      </c>
      <c r="B15" s="2">
        <v>18.329999999999998</v>
      </c>
      <c r="C15" s="2"/>
      <c r="D15" s="2">
        <v>68.58</v>
      </c>
      <c r="E15" s="2"/>
      <c r="F15" s="11">
        <f>D15*B15</f>
        <v>1257.0713999999998</v>
      </c>
      <c r="H15" s="4"/>
      <c r="I15" s="4"/>
      <c r="J15" s="4"/>
      <c r="K15" s="4"/>
      <c r="L15" s="4"/>
      <c r="M15" s="4"/>
      <c r="N15" s="4"/>
    </row>
    <row r="16" spans="1:14" x14ac:dyDescent="0.25">
      <c r="A16" s="2"/>
      <c r="B16" s="2"/>
      <c r="C16" s="2"/>
      <c r="D16" s="2"/>
      <c r="E16" s="2"/>
      <c r="F16" s="2"/>
      <c r="H16" s="30" t="s">
        <v>20</v>
      </c>
      <c r="I16" s="30"/>
      <c r="J16" s="30"/>
      <c r="K16" s="30"/>
      <c r="L16" s="30"/>
      <c r="M16" s="30"/>
      <c r="N16" s="5"/>
    </row>
    <row r="17" spans="1:14" ht="45" x14ac:dyDescent="0.25">
      <c r="A17" s="2" t="s">
        <v>21</v>
      </c>
      <c r="B17" s="2">
        <v>9</v>
      </c>
      <c r="C17" s="2"/>
      <c r="D17" s="2">
        <v>15.16</v>
      </c>
      <c r="E17" s="2"/>
      <c r="F17" s="2">
        <f>D17*B17</f>
        <v>136.44</v>
      </c>
      <c r="H17" s="5"/>
      <c r="I17" s="6" t="s">
        <v>3</v>
      </c>
      <c r="J17" s="5" t="s">
        <v>4</v>
      </c>
      <c r="K17" s="6" t="s">
        <v>17</v>
      </c>
      <c r="L17" s="6" t="s">
        <v>22</v>
      </c>
      <c r="M17" s="5" t="s">
        <v>7</v>
      </c>
      <c r="N17" s="5" t="s">
        <v>8</v>
      </c>
    </row>
    <row r="18" spans="1:14" x14ac:dyDescent="0.25">
      <c r="A18" s="2"/>
      <c r="B18" s="2">
        <v>18.75</v>
      </c>
      <c r="C18" s="2"/>
      <c r="D18" s="2">
        <v>9.75</v>
      </c>
      <c r="E18" s="2"/>
      <c r="F18" s="2">
        <f t="shared" ref="F18:F19" si="3">D18*B18</f>
        <v>182.8125</v>
      </c>
      <c r="H18" s="5" t="s">
        <v>9</v>
      </c>
      <c r="I18" s="5">
        <v>336.63</v>
      </c>
      <c r="J18" s="7">
        <f>I18*10.764</f>
        <v>3623.4853199999998</v>
      </c>
      <c r="K18" s="5">
        <v>6000</v>
      </c>
      <c r="L18" s="9">
        <v>1942</v>
      </c>
      <c r="M18" s="10">
        <f>L18+K18</f>
        <v>7942</v>
      </c>
      <c r="N18" s="5"/>
    </row>
    <row r="19" spans="1:14" x14ac:dyDescent="0.25">
      <c r="A19" s="2"/>
      <c r="B19" s="2">
        <v>5.08</v>
      </c>
      <c r="C19" s="2"/>
      <c r="D19" s="2">
        <v>23.68</v>
      </c>
      <c r="E19" s="2"/>
      <c r="F19" s="2">
        <f t="shared" si="3"/>
        <v>120.2944</v>
      </c>
      <c r="H19" s="5"/>
      <c r="I19" s="5"/>
      <c r="J19" s="7"/>
      <c r="K19" s="5"/>
      <c r="L19" s="5"/>
      <c r="M19" s="5"/>
      <c r="N19" s="5"/>
    </row>
    <row r="20" spans="1:14" x14ac:dyDescent="0.25">
      <c r="A20" s="2"/>
      <c r="B20" s="2"/>
      <c r="C20" s="2"/>
      <c r="D20" s="2"/>
      <c r="E20" s="2" t="s">
        <v>14</v>
      </c>
      <c r="F20" s="11">
        <f>SUM(F17:F19)</f>
        <v>439.54689999999999</v>
      </c>
      <c r="H20" s="5"/>
      <c r="I20" s="5"/>
      <c r="J20" s="7"/>
      <c r="K20" s="5"/>
      <c r="L20" s="5"/>
      <c r="M20" s="10"/>
      <c r="N20" s="5"/>
    </row>
    <row r="21" spans="1:14" x14ac:dyDescent="0.25">
      <c r="A21" s="2"/>
      <c r="B21" s="2"/>
      <c r="C21" s="2"/>
      <c r="D21" s="2"/>
      <c r="E21" s="2"/>
      <c r="F21" s="2"/>
      <c r="H21" s="5"/>
      <c r="I21" s="5"/>
      <c r="J21" s="5"/>
      <c r="K21" s="5"/>
      <c r="L21" s="5"/>
      <c r="M21" s="5"/>
      <c r="N21" s="5"/>
    </row>
    <row r="23" spans="1:14" x14ac:dyDescent="0.25">
      <c r="A23" s="32" t="s">
        <v>23</v>
      </c>
      <c r="B23" s="32"/>
      <c r="C23" s="32"/>
      <c r="D23" s="32"/>
      <c r="E23" s="32"/>
      <c r="F23" s="32"/>
    </row>
    <row r="24" spans="1:14" x14ac:dyDescent="0.25">
      <c r="A24" s="2" t="s">
        <v>24</v>
      </c>
      <c r="B24" s="2">
        <v>97</v>
      </c>
      <c r="C24" s="2"/>
      <c r="D24" s="2">
        <v>176</v>
      </c>
      <c r="E24" s="2"/>
      <c r="F24" s="3">
        <f t="shared" ref="F24:F25" si="4">D24*B24</f>
        <v>17072</v>
      </c>
      <c r="J24" s="12"/>
    </row>
    <row r="25" spans="1:14" x14ac:dyDescent="0.25">
      <c r="A25" s="2" t="s">
        <v>25</v>
      </c>
      <c r="B25" s="2">
        <v>97.08</v>
      </c>
      <c r="C25" s="2"/>
      <c r="D25" s="2">
        <v>176</v>
      </c>
      <c r="E25" s="2"/>
      <c r="F25" s="3">
        <f t="shared" si="4"/>
        <v>17086.079999999998</v>
      </c>
    </row>
    <row r="26" spans="1:14" x14ac:dyDescent="0.25">
      <c r="A26" s="2"/>
      <c r="B26" s="2"/>
      <c r="C26" s="2"/>
      <c r="D26" s="2"/>
      <c r="E26" s="2"/>
      <c r="F26" s="3"/>
    </row>
    <row r="27" spans="1:14" x14ac:dyDescent="0.25">
      <c r="F27" s="12"/>
    </row>
    <row r="28" spans="1:14" x14ac:dyDescent="0.25">
      <c r="A28" s="27" t="s">
        <v>26</v>
      </c>
      <c r="B28" s="28"/>
      <c r="C28" s="28"/>
      <c r="D28" s="28"/>
      <c r="E28" s="28"/>
      <c r="F28" s="29"/>
    </row>
    <row r="29" spans="1:14" x14ac:dyDescent="0.25">
      <c r="A29" s="2"/>
      <c r="B29" s="2">
        <v>32.68</v>
      </c>
      <c r="C29" s="2"/>
      <c r="D29" s="2">
        <v>129.16</v>
      </c>
      <c r="E29" s="2"/>
      <c r="F29" s="3">
        <f t="shared" ref="F29:F31" si="5">D29*B29</f>
        <v>4220.9488000000001</v>
      </c>
    </row>
    <row r="30" spans="1:14" x14ac:dyDescent="0.25">
      <c r="A30" s="2"/>
      <c r="B30" s="2">
        <v>26.58</v>
      </c>
      <c r="C30" s="2"/>
      <c r="D30" s="2">
        <v>58.41</v>
      </c>
      <c r="E30" s="2"/>
      <c r="F30" s="3">
        <f t="shared" si="5"/>
        <v>1552.5377999999998</v>
      </c>
    </row>
    <row r="31" spans="1:14" x14ac:dyDescent="0.25">
      <c r="A31" s="2"/>
      <c r="B31" s="2">
        <v>10.75</v>
      </c>
      <c r="C31" s="2"/>
      <c r="D31" s="2">
        <v>21.08</v>
      </c>
      <c r="E31" s="2"/>
      <c r="F31" s="3">
        <f t="shared" si="5"/>
        <v>226.60999999999999</v>
      </c>
    </row>
    <row r="32" spans="1:14" x14ac:dyDescent="0.25">
      <c r="A32" s="2"/>
      <c r="B32" s="2"/>
      <c r="C32" s="2"/>
      <c r="D32" s="2"/>
      <c r="E32" s="2"/>
      <c r="F32" s="3"/>
    </row>
    <row r="33" spans="1:6" x14ac:dyDescent="0.25">
      <c r="A33" s="2"/>
      <c r="B33" s="2"/>
      <c r="C33" s="2"/>
      <c r="D33" s="2"/>
      <c r="E33" s="11" t="s">
        <v>14</v>
      </c>
      <c r="F33" s="3">
        <f>SUM(F29:F32)</f>
        <v>6000.0965999999999</v>
      </c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 t="s">
        <v>27</v>
      </c>
      <c r="B35" s="2">
        <v>25.08</v>
      </c>
      <c r="C35" s="2"/>
      <c r="D35" s="2">
        <v>58.41</v>
      </c>
      <c r="E35" s="2"/>
      <c r="F35" s="3">
        <f>D35*B35</f>
        <v>1464.9227999999998</v>
      </c>
    </row>
    <row r="36" spans="1:6" x14ac:dyDescent="0.25">
      <c r="A36" s="2"/>
      <c r="B36" s="2">
        <v>32.75</v>
      </c>
      <c r="C36" s="2"/>
      <c r="D36" s="2">
        <v>14.58</v>
      </c>
      <c r="E36" s="2"/>
      <c r="F36" s="3">
        <f>D36*B36</f>
        <v>477.495</v>
      </c>
    </row>
    <row r="37" spans="1:6" x14ac:dyDescent="0.25">
      <c r="A37" s="2"/>
      <c r="B37" s="2"/>
      <c r="C37" s="2"/>
      <c r="D37" s="2"/>
      <c r="E37" s="11" t="s">
        <v>14</v>
      </c>
      <c r="F37" s="8">
        <f>SUM(F35:F36)</f>
        <v>1942.4177999999997</v>
      </c>
    </row>
    <row r="38" spans="1:6" x14ac:dyDescent="0.25">
      <c r="E38" s="11" t="s">
        <v>14</v>
      </c>
      <c r="F38" s="12">
        <f>F33+F37</f>
        <v>7942.5144</v>
      </c>
    </row>
  </sheetData>
  <mergeCells count="6">
    <mergeCell ref="A28:F28"/>
    <mergeCell ref="A1:F1"/>
    <mergeCell ref="H9:M9"/>
    <mergeCell ref="B14:E14"/>
    <mergeCell ref="H16:M16"/>
    <mergeCell ref="A23:F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topLeftCell="A13" workbookViewId="0">
      <selection activeCell="L25" sqref="L25"/>
    </sheetView>
  </sheetViews>
  <sheetFormatPr defaultRowHeight="15" x14ac:dyDescent="0.25"/>
  <cols>
    <col min="2" max="2" width="20" customWidth="1"/>
    <col min="4" max="4" width="0" hidden="1" customWidth="1"/>
    <col min="7" max="7" width="15.140625" customWidth="1"/>
    <col min="8" max="8" width="10" customWidth="1"/>
    <col min="9" max="9" width="12.140625" customWidth="1"/>
  </cols>
  <sheetData>
    <row r="1" spans="2:9" x14ac:dyDescent="0.25">
      <c r="B1" s="35" t="s">
        <v>50</v>
      </c>
      <c r="C1" s="35"/>
      <c r="D1" s="35"/>
      <c r="E1" s="35"/>
      <c r="F1" s="35"/>
      <c r="G1" s="35"/>
      <c r="H1" s="35"/>
      <c r="I1" s="35"/>
    </row>
    <row r="2" spans="2:9" x14ac:dyDescent="0.25">
      <c r="B2" s="32" t="s">
        <v>37</v>
      </c>
      <c r="C2" s="32"/>
      <c r="D2" s="32"/>
      <c r="E2" s="32"/>
      <c r="F2" s="32"/>
      <c r="G2" s="32"/>
      <c r="H2" s="32"/>
      <c r="I2" s="32"/>
    </row>
    <row r="3" spans="2:9" x14ac:dyDescent="0.25">
      <c r="B3" s="2"/>
      <c r="C3" s="31" t="s">
        <v>34</v>
      </c>
      <c r="D3" s="31"/>
      <c r="E3" s="2"/>
      <c r="F3" s="2"/>
      <c r="G3" s="15" t="s">
        <v>35</v>
      </c>
      <c r="H3" s="2"/>
      <c r="I3" s="15" t="s">
        <v>36</v>
      </c>
    </row>
    <row r="4" spans="2:9" ht="45" x14ac:dyDescent="0.25">
      <c r="B4" s="2"/>
      <c r="C4" s="15" t="s">
        <v>33</v>
      </c>
      <c r="D4" s="15" t="s">
        <v>31</v>
      </c>
      <c r="E4" s="15"/>
      <c r="F4" s="15" t="s">
        <v>28</v>
      </c>
      <c r="G4" s="16" t="s">
        <v>32</v>
      </c>
      <c r="H4" s="16"/>
      <c r="I4" s="15" t="s">
        <v>30</v>
      </c>
    </row>
    <row r="5" spans="2:9" x14ac:dyDescent="0.25">
      <c r="B5" s="6" t="s">
        <v>29</v>
      </c>
      <c r="C5" s="15"/>
      <c r="D5" s="15"/>
      <c r="E5" s="15"/>
      <c r="F5" s="15"/>
      <c r="G5" s="15"/>
      <c r="H5" s="15"/>
      <c r="I5" s="15"/>
    </row>
    <row r="6" spans="2:9" ht="30" x14ac:dyDescent="0.25">
      <c r="B6" s="14" t="s">
        <v>38</v>
      </c>
      <c r="C6" s="15">
        <v>2555.79</v>
      </c>
      <c r="D6" s="15">
        <f>C6*10.764</f>
        <v>27510.523559999998</v>
      </c>
      <c r="E6" s="15"/>
      <c r="F6" s="15">
        <v>14000</v>
      </c>
      <c r="G6" s="15">
        <f>F6-(F6*0.2)</f>
        <v>11200</v>
      </c>
      <c r="H6" s="15"/>
      <c r="I6" s="15">
        <f>G6*C6</f>
        <v>28624848</v>
      </c>
    </row>
    <row r="7" spans="2:9" x14ac:dyDescent="0.25">
      <c r="B7" s="2"/>
      <c r="C7" s="15"/>
      <c r="D7" s="15"/>
      <c r="E7" s="15"/>
      <c r="F7" s="15"/>
      <c r="G7" s="15"/>
      <c r="H7" s="15"/>
      <c r="I7" s="15"/>
    </row>
    <row r="8" spans="2:9" x14ac:dyDescent="0.25">
      <c r="B8" s="2"/>
      <c r="C8" s="2"/>
      <c r="D8" s="2"/>
      <c r="E8" s="2"/>
      <c r="F8" s="2"/>
      <c r="G8" s="15"/>
      <c r="H8" s="15"/>
      <c r="I8" s="2"/>
    </row>
    <row r="9" spans="2:9" x14ac:dyDescent="0.25">
      <c r="B9" s="6" t="s">
        <v>15</v>
      </c>
      <c r="C9" s="2"/>
      <c r="D9" s="2"/>
      <c r="E9" s="2"/>
      <c r="F9" s="2"/>
      <c r="G9" s="15"/>
      <c r="H9" s="15"/>
      <c r="I9" s="2"/>
    </row>
    <row r="10" spans="2:9" x14ac:dyDescent="0.25">
      <c r="B10" s="2" t="s">
        <v>40</v>
      </c>
      <c r="C10" s="2">
        <v>1633.8</v>
      </c>
      <c r="D10" s="2">
        <f>C10*10.764</f>
        <v>17586.223199999997</v>
      </c>
      <c r="E10" s="2"/>
      <c r="F10" s="2">
        <v>17000</v>
      </c>
      <c r="G10" s="15">
        <f t="shared" ref="G10:G14" si="0">F10-(F10*0.2)</f>
        <v>13600</v>
      </c>
      <c r="H10" s="15"/>
      <c r="I10" s="2">
        <f>G10*C10</f>
        <v>22219680</v>
      </c>
    </row>
    <row r="11" spans="2:9" x14ac:dyDescent="0.25">
      <c r="B11" s="2" t="s">
        <v>39</v>
      </c>
      <c r="C11" s="2">
        <v>1633.8</v>
      </c>
      <c r="D11" s="2">
        <f>C11*10.764</f>
        <v>17586.223199999997</v>
      </c>
      <c r="E11" s="2"/>
      <c r="F11" s="2">
        <v>14000</v>
      </c>
      <c r="G11" s="15">
        <f t="shared" si="0"/>
        <v>11200</v>
      </c>
      <c r="H11" s="15"/>
      <c r="I11" s="2">
        <f>G11*C11</f>
        <v>18298560</v>
      </c>
    </row>
    <row r="12" spans="2:9" x14ac:dyDescent="0.25">
      <c r="B12" s="2"/>
      <c r="C12" s="2"/>
      <c r="D12" s="2"/>
      <c r="E12" s="2"/>
      <c r="F12" s="2"/>
      <c r="G12" s="15"/>
      <c r="H12" s="15"/>
      <c r="I12" s="2"/>
    </row>
    <row r="13" spans="2:9" x14ac:dyDescent="0.25">
      <c r="B13" s="5" t="s">
        <v>20</v>
      </c>
      <c r="C13" s="2"/>
      <c r="D13" s="2"/>
      <c r="E13" s="2"/>
      <c r="F13" s="2"/>
      <c r="G13" s="15"/>
      <c r="H13" s="15"/>
      <c r="I13" s="2"/>
    </row>
    <row r="14" spans="2:9" ht="30" x14ac:dyDescent="0.25">
      <c r="B14" s="14" t="s">
        <v>38</v>
      </c>
      <c r="C14" s="2">
        <v>336.63</v>
      </c>
      <c r="D14" s="3">
        <f t="shared" ref="D14" si="1">C14*10.764</f>
        <v>3623.4853199999998</v>
      </c>
      <c r="E14" s="2"/>
      <c r="F14" s="2">
        <v>12000</v>
      </c>
      <c r="G14" s="15">
        <f t="shared" si="0"/>
        <v>9600</v>
      </c>
      <c r="H14" s="15"/>
      <c r="I14" s="2">
        <f t="shared" ref="I14" si="2">G14*C14</f>
        <v>3231648</v>
      </c>
    </row>
    <row r="15" spans="2:9" x14ac:dyDescent="0.25">
      <c r="B15" s="13"/>
      <c r="C15" s="13"/>
      <c r="D15" s="13"/>
      <c r="E15" s="13"/>
      <c r="F15" s="13"/>
      <c r="G15" s="20" t="s">
        <v>45</v>
      </c>
      <c r="H15" s="21" t="s">
        <v>41</v>
      </c>
      <c r="I15" s="22">
        <f>SUM(I6:I14)</f>
        <v>72374736</v>
      </c>
    </row>
    <row r="16" spans="2:9" x14ac:dyDescent="0.25">
      <c r="B16" s="13"/>
      <c r="C16" s="13"/>
      <c r="D16" s="13"/>
      <c r="E16" s="13"/>
      <c r="F16" s="13"/>
      <c r="G16" s="13"/>
      <c r="H16" s="13"/>
    </row>
    <row r="17" spans="2:9" x14ac:dyDescent="0.25">
      <c r="B17" s="36" t="s">
        <v>42</v>
      </c>
      <c r="C17" s="36"/>
      <c r="D17" s="36"/>
      <c r="E17" s="36"/>
      <c r="F17" s="36"/>
      <c r="G17" s="36"/>
      <c r="H17" s="36"/>
      <c r="I17" s="36"/>
    </row>
    <row r="18" spans="2:9" x14ac:dyDescent="0.25">
      <c r="B18" s="15"/>
      <c r="C18" s="15"/>
      <c r="D18" s="15"/>
      <c r="E18" s="31" t="s">
        <v>34</v>
      </c>
      <c r="F18" s="31"/>
      <c r="G18" s="15" t="s">
        <v>35</v>
      </c>
      <c r="H18" s="15"/>
      <c r="I18" s="15" t="s">
        <v>36</v>
      </c>
    </row>
    <row r="19" spans="2:9" ht="30" x14ac:dyDescent="0.25">
      <c r="B19" s="15" t="s">
        <v>44</v>
      </c>
      <c r="C19" s="15"/>
      <c r="D19" s="15"/>
      <c r="E19" s="16" t="s">
        <v>33</v>
      </c>
      <c r="F19" s="15"/>
      <c r="G19" s="15" t="s">
        <v>28</v>
      </c>
      <c r="H19" s="16"/>
      <c r="I19" s="15" t="s">
        <v>30</v>
      </c>
    </row>
    <row r="20" spans="2:9" ht="30" x14ac:dyDescent="0.25">
      <c r="B20" s="16" t="s">
        <v>43</v>
      </c>
      <c r="C20" s="15"/>
      <c r="D20" s="15"/>
      <c r="E20" s="15">
        <v>9058</v>
      </c>
      <c r="F20" s="15"/>
      <c r="G20" s="15">
        <v>12500</v>
      </c>
      <c r="H20" s="15"/>
      <c r="I20" s="17">
        <f>G20*E20</f>
        <v>113225000</v>
      </c>
    </row>
    <row r="21" spans="2:9" x14ac:dyDescent="0.25">
      <c r="B21" s="13"/>
      <c r="C21" s="13"/>
      <c r="D21" s="13"/>
      <c r="E21" s="13"/>
      <c r="F21" s="13"/>
      <c r="G21" s="20" t="s">
        <v>46</v>
      </c>
      <c r="H21" s="20" t="s">
        <v>41</v>
      </c>
      <c r="I21" s="22">
        <f>I20</f>
        <v>113225000</v>
      </c>
    </row>
    <row r="22" spans="2:9" x14ac:dyDescent="0.25">
      <c r="B22" s="13"/>
      <c r="C22" s="13"/>
      <c r="D22" s="13"/>
      <c r="E22" s="13"/>
      <c r="F22" s="13"/>
      <c r="G22" s="18"/>
      <c r="H22" s="23"/>
      <c r="I22" s="19"/>
    </row>
    <row r="24" spans="2:9" x14ac:dyDescent="0.25">
      <c r="B24" s="37" t="s">
        <v>47</v>
      </c>
      <c r="C24" s="37"/>
      <c r="D24" s="37"/>
      <c r="E24" s="37"/>
      <c r="F24" s="37"/>
      <c r="G24" s="37"/>
      <c r="H24" s="37"/>
      <c r="I24" s="37"/>
    </row>
    <row r="25" spans="2:9" x14ac:dyDescent="0.25">
      <c r="B25" s="26" t="s">
        <v>48</v>
      </c>
      <c r="C25" s="33">
        <v>4500000</v>
      </c>
      <c r="D25" s="33"/>
      <c r="E25" s="33"/>
      <c r="F25" s="33"/>
      <c r="G25" s="33"/>
      <c r="H25" s="33"/>
      <c r="I25" s="34"/>
    </row>
    <row r="29" spans="2:9" x14ac:dyDescent="0.25">
      <c r="G29" s="21" t="s">
        <v>49</v>
      </c>
      <c r="H29" s="24"/>
      <c r="I29" s="25">
        <f>I21+I15+C25</f>
        <v>190099736</v>
      </c>
    </row>
  </sheetData>
  <mergeCells count="7">
    <mergeCell ref="C25:I25"/>
    <mergeCell ref="B1:I1"/>
    <mergeCell ref="C3:D3"/>
    <mergeCell ref="B2:I2"/>
    <mergeCell ref="E18:F18"/>
    <mergeCell ref="B17:I17"/>
    <mergeCell ref="B24:I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Measurement</vt:lpstr>
      <vt:lpstr>RV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Dell</cp:lastModifiedBy>
  <dcterms:created xsi:type="dcterms:W3CDTF">2023-11-30T05:11:55Z</dcterms:created>
  <dcterms:modified xsi:type="dcterms:W3CDTF">2023-11-30T10:06:51Z</dcterms:modified>
</cp:coreProperties>
</file>