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65E694A-C90C-4271-9ABF-251EB9C6451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5" l="1"/>
  <c r="L16" i="5"/>
  <c r="L18" i="5" s="1"/>
  <c r="E42" i="5" l="1"/>
  <c r="E41" i="5"/>
  <c r="E40" i="5"/>
  <c r="H10" i="5"/>
  <c r="B8" i="5"/>
  <c r="J8" i="5"/>
  <c r="K8" i="5" s="1"/>
  <c r="K10" i="5" s="1"/>
  <c r="E45" i="5"/>
  <c r="B17" i="5"/>
  <c r="G33" i="5"/>
  <c r="G32" i="5"/>
  <c r="H38" i="5"/>
  <c r="I37" i="5"/>
  <c r="I8" i="5" l="1"/>
  <c r="H11" i="5"/>
  <c r="I32" i="5"/>
  <c r="L8" i="5"/>
  <c r="I33" i="5" l="1"/>
  <c r="H33" i="5" l="1"/>
  <c r="J45" i="5" l="1"/>
  <c r="K45" i="5" s="1"/>
  <c r="G45" i="5"/>
  <c r="G38" i="5"/>
  <c r="J44" i="5"/>
  <c r="K44" i="5" s="1"/>
  <c r="G44" i="5"/>
  <c r="I36" i="5" l="1"/>
  <c r="G41" i="5" l="1"/>
  <c r="I35" i="5" l="1"/>
  <c r="I34" i="5"/>
  <c r="J43" i="5"/>
  <c r="K43" i="5" s="1"/>
  <c r="G43" i="5"/>
  <c r="J42" i="5"/>
  <c r="G42" i="5"/>
  <c r="M41" i="5"/>
  <c r="J41" i="5"/>
  <c r="L41" i="5" s="1"/>
  <c r="J40" i="5"/>
  <c r="G40" i="5"/>
  <c r="H37" i="5"/>
  <c r="G37" i="5"/>
  <c r="H36" i="5"/>
  <c r="G36" i="5"/>
  <c r="H35" i="5"/>
  <c r="G35" i="5"/>
  <c r="H34" i="5"/>
  <c r="G34" i="5"/>
  <c r="H32" i="5"/>
  <c r="K5" i="5"/>
  <c r="L5" i="5" s="1"/>
  <c r="B11" i="5"/>
  <c r="B6" i="5"/>
  <c r="B7" i="5" l="1"/>
  <c r="B12" i="5"/>
  <c r="K42" i="5"/>
  <c r="L42" i="5"/>
  <c r="B13" i="5"/>
  <c r="B14" i="5" s="1"/>
  <c r="B18" i="5" s="1"/>
  <c r="K40" i="5"/>
  <c r="K41" i="5"/>
  <c r="B26" i="5" l="1"/>
  <c r="B23" i="5"/>
  <c r="B21" i="5"/>
  <c r="B22" i="5"/>
</calcChain>
</file>

<file path=xl/sharedStrings.xml><?xml version="1.0" encoding="utf-8"?>
<sst xmlns="http://schemas.openxmlformats.org/spreadsheetml/2006/main" count="31" uniqueCount="31">
  <si>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</si>
  <si>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</si>
  <si>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</si>
  <si>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</si>
  <si>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</si>
  <si>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</si>
  <si>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</si>
  <si>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</si>
  <si>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</si>
  <si>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</si>
  <si>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</si>
  <si>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</si>
  <si>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</si>
  <si>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</si>
  <si>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</si>
  <si>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</si>
  <si>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</si>
  <si>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</si>
  <si>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</si>
  <si>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</si>
  <si>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</si>
  <si>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</si>
  <si>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</si>
  <si>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</si>
  <si>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</si>
  <si>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Area</t>
  </si>
  <si>
    <t>Measurement Carpet</t>
  </si>
  <si>
    <t>DB</t>
  </si>
  <si>
    <t>FB</t>
  </si>
  <si>
    <t>Carparking Value 2 Parking</t>
  </si>
  <si>
    <t>Total Value of the property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</si>
</sst>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1" fillId="0" borderId="1" xfId="0" applyFont="1" applyBorder="1"/>
    <xf numFmtId="0" fontId="0" fillId="2" borderId="1" xfId="0" applyFill="1" applyBorder="1"/>
    <xf numFmtId="0" fontId="1" fillId="2" borderId="1" xfId="0" applyFont="1" applyFill="1" applyBorder="1"/>
    <xf numFmtId="0" fontId="0" fillId="4" borderId="1" xfId="0" applyFill="1" applyBorder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286471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B115A1-94A6-4E74-9CED-AF3A0B54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63271" cy="754485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467471</xdr:colOff>
      <xdr:row>40</xdr:row>
      <xdr:rowOff>39142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280BD7-7E24-497A-B966-A19DC53D2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344271" cy="746864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419839</xdr:colOff>
      <xdr:row>40</xdr:row>
      <xdr:rowOff>162985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EBD83C-98CF-4A8E-82AB-55BA4BF38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296639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827F31-F513-4754-87A2-B92AD4C17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051336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487715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817B27-5E80-4A1A-833A-43D806A6F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98915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36</xdr:col>
      <xdr:colOff>68641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186251-63B4-45F9-8AA7-F8F765C15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4089441" cy="8345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192143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049E50-6DCE-48BD-ACAD-0F9DA720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74543" cy="8802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401722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DD330E-F2FD-4A1E-9D42-700222B7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84122" cy="9059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5"/>
  <sheetViews>
    <sheetView tabSelected="1" workbookViewId="0">
      <selection activeCell="F24" sqref="F24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3" width="12.570312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8" max="8" width="19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2014</v>
      </c>
      <c r="C5" s="4"/>
      <c r="I5" s="3">
        <v>2014</v>
      </c>
      <c r="J5" s="3">
        <v>2023</v>
      </c>
      <c r="K5" s="3">
        <f>J5-I5</f>
        <v>9</v>
      </c>
      <c r="L5" s="3">
        <f>K5-60</f>
        <v>-51</v>
      </c>
    </row>
    <row r="6" spans="1:12" ht="16.5" x14ac:dyDescent="0.3">
      <c r="A6" s="4" t="s">
        <v>5</v>
      </c>
      <c r="B6" s="4">
        <f>B4-B5</f>
        <v>9</v>
      </c>
      <c r="C6" s="4"/>
      <c r="I6" s="3"/>
      <c r="J6" s="3"/>
      <c r="K6" s="3"/>
    </row>
    <row r="7" spans="1:12" ht="16.5" x14ac:dyDescent="0.3">
      <c r="A7" s="4"/>
      <c r="B7" s="4">
        <f>B6-60</f>
        <v>-51</v>
      </c>
      <c r="C7" s="4"/>
      <c r="I7" s="3" t="s">
        <v>24</v>
      </c>
      <c r="J7" s="3" t="s">
        <v>23</v>
      </c>
      <c r="L7">
        <v>26620</v>
      </c>
    </row>
    <row r="8" spans="1:12" ht="16.5" x14ac:dyDescent="0.3">
      <c r="A8" s="4" t="s">
        <v>6</v>
      </c>
      <c r="B8" s="6">
        <f>1276*3000</f>
        <v>3828000</v>
      </c>
      <c r="C8" s="6"/>
      <c r="H8">
        <v>1063</v>
      </c>
      <c r="I8" s="10">
        <f>J8/1.2</f>
        <v>1063.1243999999999</v>
      </c>
      <c r="J8" s="3">
        <f>118.52*10.764</f>
        <v>1275.7492799999998</v>
      </c>
      <c r="K8">
        <f>J8*1.3</f>
        <v>1658.4740639999998</v>
      </c>
      <c r="L8">
        <f>L7/10.764</f>
        <v>2473.0583426235603</v>
      </c>
    </row>
    <row r="9" spans="1:12" ht="16.5" x14ac:dyDescent="0.3">
      <c r="A9" s="4" t="s">
        <v>7</v>
      </c>
      <c r="B9" s="4"/>
      <c r="C9" s="4"/>
      <c r="H9">
        <v>35500</v>
      </c>
      <c r="I9" s="10"/>
      <c r="J9" s="3"/>
      <c r="K9" s="3">
        <v>22000</v>
      </c>
    </row>
    <row r="10" spans="1:12" ht="16.5" x14ac:dyDescent="0.3">
      <c r="A10" s="4"/>
      <c r="B10" s="4"/>
      <c r="C10" s="4"/>
      <c r="H10">
        <f>H9*H8</f>
        <v>37736500</v>
      </c>
      <c r="I10" s="10"/>
      <c r="J10" s="3"/>
      <c r="K10" s="3">
        <f>K9*K8</f>
        <v>36486429.407999992</v>
      </c>
    </row>
    <row r="11" spans="1:12" ht="16.5" x14ac:dyDescent="0.3">
      <c r="A11" s="4" t="s">
        <v>8</v>
      </c>
      <c r="B11" s="4">
        <f>100-10</f>
        <v>90</v>
      </c>
      <c r="C11" s="4"/>
      <c r="H11">
        <f>H10/J8</f>
        <v>29579.871681369874</v>
      </c>
      <c r="I11" s="10"/>
      <c r="J11" s="3"/>
      <c r="K11" s="3"/>
    </row>
    <row r="12" spans="1:12" ht="16.5" x14ac:dyDescent="0.3">
      <c r="A12" s="4" t="s">
        <v>9</v>
      </c>
      <c r="B12" s="4">
        <f>B11*B6/60</f>
        <v>13.5</v>
      </c>
      <c r="C12" s="4"/>
    </row>
    <row r="13" spans="1:12" ht="16.5" x14ac:dyDescent="0.3">
      <c r="A13" s="4"/>
      <c r="B13" s="7">
        <f>B12%</f>
        <v>0.13500000000000001</v>
      </c>
      <c r="C13" s="7"/>
    </row>
    <row r="14" spans="1:12" ht="16.5" x14ac:dyDescent="0.3">
      <c r="A14" s="4" t="s">
        <v>10</v>
      </c>
      <c r="B14" s="6">
        <f>ROUND((B8*B13),0)</f>
        <v>516780</v>
      </c>
      <c r="C14" s="6"/>
    </row>
    <row r="15" spans="1:12" ht="16.5" x14ac:dyDescent="0.3">
      <c r="A15" s="4" t="s">
        <v>25</v>
      </c>
      <c r="B15" s="6">
        <v>1276</v>
      </c>
      <c r="C15" s="6"/>
      <c r="E15" s="1"/>
      <c r="I15" t="s">
        <v>26</v>
      </c>
      <c r="J15" t="s">
        <v>27</v>
      </c>
      <c r="K15" t="s">
        <v>28</v>
      </c>
    </row>
    <row r="16" spans="1:12" ht="16.5" x14ac:dyDescent="0.3">
      <c r="A16" s="4" t="s">
        <v>22</v>
      </c>
      <c r="B16" s="4">
        <v>28500</v>
      </c>
      <c r="C16" s="4"/>
      <c r="I16">
        <v>978</v>
      </c>
      <c r="J16">
        <v>45</v>
      </c>
      <c r="K16">
        <v>63</v>
      </c>
      <c r="L16">
        <f>I16+J16+K16</f>
        <v>1086</v>
      </c>
    </row>
    <row r="17" spans="1:12" ht="16.5" x14ac:dyDescent="0.3">
      <c r="A17" s="4" t="s">
        <v>11</v>
      </c>
      <c r="B17" s="6">
        <f>B16*B15</f>
        <v>36366000</v>
      </c>
      <c r="C17" s="6"/>
      <c r="D17" s="1"/>
      <c r="L17">
        <v>35000</v>
      </c>
    </row>
    <row r="18" spans="1:12" ht="16.5" x14ac:dyDescent="0.3">
      <c r="A18" s="11" t="s">
        <v>12</v>
      </c>
      <c r="B18" s="12">
        <f>B17-B14</f>
        <v>35849220</v>
      </c>
      <c r="D18" s="1"/>
      <c r="L18">
        <f>L17*L16</f>
        <v>38010000</v>
      </c>
    </row>
    <row r="19" spans="1:12" ht="16.5" x14ac:dyDescent="0.3">
      <c r="A19" s="11" t="s">
        <v>29</v>
      </c>
      <c r="B19" s="11">
        <v>1800000</v>
      </c>
      <c r="C19" s="9"/>
      <c r="D19" s="1"/>
    </row>
    <row r="20" spans="1:12" ht="16.5" x14ac:dyDescent="0.3">
      <c r="A20" s="11" t="s">
        <v>30</v>
      </c>
      <c r="B20" s="12">
        <f>B19+B18</f>
        <v>37649220</v>
      </c>
      <c r="C20" s="9"/>
      <c r="D20" s="1"/>
    </row>
    <row r="21" spans="1:12" ht="16.5" x14ac:dyDescent="0.3">
      <c r="A21" s="11" t="s">
        <v>13</v>
      </c>
      <c r="B21" s="12">
        <f>B18*0.9</f>
        <v>32264298</v>
      </c>
      <c r="C21" s="9"/>
    </row>
    <row r="22" spans="1:12" ht="16.5" x14ac:dyDescent="0.3">
      <c r="A22" s="11" t="s">
        <v>14</v>
      </c>
      <c r="B22" s="12">
        <f>B18*0.8</f>
        <v>28679376</v>
      </c>
      <c r="C22" s="9"/>
    </row>
    <row r="23" spans="1:12" ht="16.5" x14ac:dyDescent="0.3">
      <c r="A23" s="11" t="s">
        <v>15</v>
      </c>
      <c r="B23" s="12">
        <f>B18*0.03/12</f>
        <v>89623.049999999988</v>
      </c>
      <c r="C23" s="9"/>
    </row>
    <row r="25" spans="1:12" x14ac:dyDescent="0.25">
      <c r="B25" s="1"/>
    </row>
    <row r="26" spans="1:12" x14ac:dyDescent="0.25">
      <c r="B26" s="1">
        <f>B18/B15</f>
        <v>28095</v>
      </c>
    </row>
    <row r="30" spans="1:12" x14ac:dyDescent="0.25">
      <c r="E30" t="s">
        <v>17</v>
      </c>
    </row>
    <row r="31" spans="1:12" x14ac:dyDescent="0.25">
      <c r="D31" s="3" t="s">
        <v>2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2" x14ac:dyDescent="0.25">
      <c r="D32" s="3">
        <v>1400</v>
      </c>
      <c r="E32" s="15">
        <v>985</v>
      </c>
      <c r="F32" s="14">
        <v>30000000</v>
      </c>
      <c r="G32" s="14">
        <f>F32/E32</f>
        <v>30456.852791878173</v>
      </c>
      <c r="H32" s="3">
        <f t="shared" ref="H32:H38" si="0">F32/D32</f>
        <v>21428.571428571428</v>
      </c>
      <c r="I32" s="3">
        <f t="shared" ref="I32:I37" si="1">D32/E32</f>
        <v>1.4213197969543148</v>
      </c>
    </row>
    <row r="33" spans="3:13" x14ac:dyDescent="0.25">
      <c r="C33">
        <v>27</v>
      </c>
      <c r="D33" s="3"/>
      <c r="E33" s="13">
        <v>985</v>
      </c>
      <c r="F33" s="3">
        <v>34000000</v>
      </c>
      <c r="G33" s="3">
        <f>F33/E33</f>
        <v>34517.766497461926</v>
      </c>
      <c r="H33" s="3" t="e">
        <f>F33/D33</f>
        <v>#DIV/0!</v>
      </c>
      <c r="I33" s="3">
        <f t="shared" si="1"/>
        <v>0</v>
      </c>
    </row>
    <row r="34" spans="3:13" x14ac:dyDescent="0.25">
      <c r="C34">
        <v>6</v>
      </c>
      <c r="D34" s="3"/>
      <c r="E34" s="13">
        <v>985</v>
      </c>
      <c r="F34" s="5">
        <v>32100000</v>
      </c>
      <c r="G34" s="3">
        <f t="shared" ref="G34:G38" si="2">F34/E34</f>
        <v>32588.832487309646</v>
      </c>
      <c r="H34" s="3" t="e">
        <f t="shared" si="0"/>
        <v>#DIV/0!</v>
      </c>
      <c r="I34" s="3">
        <f t="shared" si="1"/>
        <v>0</v>
      </c>
    </row>
    <row r="35" spans="3:13" x14ac:dyDescent="0.25">
      <c r="C35">
        <v>30</v>
      </c>
      <c r="D35" s="3"/>
      <c r="E35" s="13">
        <v>985</v>
      </c>
      <c r="F35" s="5">
        <v>35000000</v>
      </c>
      <c r="G35" s="3">
        <f t="shared" si="2"/>
        <v>35532.99492385787</v>
      </c>
      <c r="H35" s="3" t="e">
        <f t="shared" si="0"/>
        <v>#DIV/0!</v>
      </c>
      <c r="I35" s="3">
        <f t="shared" si="1"/>
        <v>0</v>
      </c>
    </row>
    <row r="36" spans="3:13" x14ac:dyDescent="0.25">
      <c r="D36" s="14"/>
      <c r="E36" s="13">
        <v>985</v>
      </c>
      <c r="F36" s="14"/>
      <c r="G36" s="14">
        <f t="shared" si="2"/>
        <v>0</v>
      </c>
      <c r="H36" s="3" t="e">
        <f t="shared" si="0"/>
        <v>#DIV/0!</v>
      </c>
      <c r="I36" s="3">
        <f t="shared" si="1"/>
        <v>0</v>
      </c>
    </row>
    <row r="37" spans="3:13" x14ac:dyDescent="0.25">
      <c r="D37" s="14"/>
      <c r="E37" s="14"/>
      <c r="F37" s="14"/>
      <c r="G37" s="14" t="e">
        <f t="shared" si="2"/>
        <v>#DIV/0!</v>
      </c>
      <c r="H37" s="3" t="e">
        <f t="shared" si="0"/>
        <v>#DIV/0!</v>
      </c>
      <c r="I37" s="3" t="e">
        <f t="shared" si="1"/>
        <v>#DIV/0!</v>
      </c>
    </row>
    <row r="38" spans="3:13" x14ac:dyDescent="0.25">
      <c r="F38" s="3"/>
      <c r="G38" s="3" t="e">
        <f t="shared" si="2"/>
        <v>#DIV/0!</v>
      </c>
      <c r="H38" s="3" t="e">
        <f t="shared" si="0"/>
        <v>#DIV/0!</v>
      </c>
    </row>
    <row r="39" spans="3:13" x14ac:dyDescent="0.25">
      <c r="E39" t="s">
        <v>21</v>
      </c>
    </row>
    <row r="40" spans="3:13" x14ac:dyDescent="0.25">
      <c r="D40" s="3">
        <v>24</v>
      </c>
      <c r="E40" s="2">
        <f>131.09*10.764</f>
        <v>1411.05276</v>
      </c>
      <c r="F40" s="2">
        <v>37000000</v>
      </c>
      <c r="G40" s="3">
        <f t="shared" ref="G40:G45" si="3">F40/E40</f>
        <v>26221.556733286146</v>
      </c>
      <c r="H40">
        <v>2220000</v>
      </c>
      <c r="I40">
        <v>30000</v>
      </c>
      <c r="J40" s="3">
        <f t="shared" ref="J40:J45" si="4">I40+H40+F40</f>
        <v>39250000</v>
      </c>
      <c r="K40" s="3">
        <f t="shared" ref="K40:K45" si="5">J40/E40</f>
        <v>27816.110858958953</v>
      </c>
      <c r="L40" s="5"/>
      <c r="M40" s="3"/>
    </row>
    <row r="41" spans="3:13" x14ac:dyDescent="0.25">
      <c r="D41" s="16">
        <v>17</v>
      </c>
      <c r="E41" s="17">
        <f>131.9*10.764</f>
        <v>1419.7716</v>
      </c>
      <c r="F41" s="17">
        <v>42300000</v>
      </c>
      <c r="G41" s="16">
        <f t="shared" si="3"/>
        <v>29793.52453591831</v>
      </c>
      <c r="H41">
        <v>2538000</v>
      </c>
      <c r="I41">
        <v>30000</v>
      </c>
      <c r="J41" s="3">
        <f t="shared" si="4"/>
        <v>44868000</v>
      </c>
      <c r="K41" s="3">
        <f t="shared" si="5"/>
        <v>31602.266167318743</v>
      </c>
      <c r="L41" s="5">
        <f>J41/D41</f>
        <v>2639294.1176470588</v>
      </c>
      <c r="M41" s="3">
        <f>F41/D41</f>
        <v>2488235.2941176472</v>
      </c>
    </row>
    <row r="42" spans="3:13" x14ac:dyDescent="0.25">
      <c r="D42" s="3">
        <v>11</v>
      </c>
      <c r="E42" s="3">
        <f>109.74*10.764</f>
        <v>1181.24136</v>
      </c>
      <c r="F42" s="3">
        <v>30500000</v>
      </c>
      <c r="G42" s="3">
        <f t="shared" si="3"/>
        <v>25820.294677118316</v>
      </c>
      <c r="H42" s="3">
        <v>1830000</v>
      </c>
      <c r="I42">
        <v>30000</v>
      </c>
      <c r="J42" s="3">
        <f t="shared" si="4"/>
        <v>32360000</v>
      </c>
      <c r="K42" s="3">
        <f t="shared" si="5"/>
        <v>27394.909368903238</v>
      </c>
      <c r="L42" s="3">
        <f>J42/D42</f>
        <v>2941818.1818181816</v>
      </c>
      <c r="M42" s="3"/>
    </row>
    <row r="43" spans="3:13" x14ac:dyDescent="0.25">
      <c r="D43" s="3"/>
      <c r="E43" s="3">
        <v>743</v>
      </c>
      <c r="F43" s="3">
        <v>3500000</v>
      </c>
      <c r="G43" s="3">
        <f t="shared" si="3"/>
        <v>4710.6325706594889</v>
      </c>
      <c r="H43" s="3">
        <v>735000</v>
      </c>
      <c r="I43" s="3">
        <v>30000</v>
      </c>
      <c r="J43" s="3">
        <f t="shared" si="4"/>
        <v>4265000</v>
      </c>
      <c r="K43" s="3">
        <f t="shared" si="5"/>
        <v>5740.2422611036336</v>
      </c>
      <c r="L43" s="3"/>
      <c r="M43" s="3"/>
    </row>
    <row r="44" spans="3:13" x14ac:dyDescent="0.25">
      <c r="E44">
        <v>530</v>
      </c>
      <c r="F44">
        <v>2448000</v>
      </c>
      <c r="G44">
        <f t="shared" si="3"/>
        <v>4618.867924528302</v>
      </c>
      <c r="H44">
        <v>854000</v>
      </c>
      <c r="I44" s="3">
        <v>30000</v>
      </c>
      <c r="J44" s="3">
        <f t="shared" si="4"/>
        <v>3332000</v>
      </c>
      <c r="K44" s="3">
        <f t="shared" si="5"/>
        <v>6286.7924528301883</v>
      </c>
    </row>
    <row r="45" spans="3:13" x14ac:dyDescent="0.25">
      <c r="E45">
        <f>87.07*10.764</f>
        <v>937.22147999999981</v>
      </c>
      <c r="F45">
        <v>5400000</v>
      </c>
      <c r="G45">
        <f t="shared" si="3"/>
        <v>5761.7117354160528</v>
      </c>
      <c r="H45">
        <v>378000</v>
      </c>
      <c r="I45" s="3">
        <v>30000</v>
      </c>
      <c r="J45" s="3">
        <f t="shared" si="4"/>
        <v>5808000</v>
      </c>
      <c r="K45" s="3">
        <f t="shared" si="5"/>
        <v>6197.0410665363761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W22" sqref="W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2023-11-09T10:45:04Z</dcterms:modified>
</cp:coreProperties>
</file>