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61C0FA6-45BC-49FD-99B6-5F62F950AE4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" i="1" l="1"/>
  <c r="B20" i="1"/>
  <c r="G6" i="1"/>
  <c r="F8" i="1"/>
  <c r="F7" i="1"/>
  <c r="E6" i="1"/>
  <c r="F6" i="1"/>
  <c r="J4" i="1"/>
  <c r="J5" i="1" s="1"/>
  <c r="J28" i="1" l="1"/>
  <c r="B10" i="1"/>
  <c r="J44" i="1"/>
  <c r="B8" i="1" l="1"/>
  <c r="H3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5" i="1"/>
  <c r="G36" i="1"/>
  <c r="H36" i="1" s="1"/>
  <c r="G37" i="1"/>
  <c r="H37" i="1" s="1"/>
  <c r="H35" i="1" l="1"/>
  <c r="I35" i="1"/>
  <c r="D36" i="1"/>
  <c r="I32" i="1" l="1"/>
  <c r="I31" i="1"/>
  <c r="I33" i="1"/>
  <c r="D37" i="1" l="1"/>
  <c r="I27" i="1"/>
  <c r="D35" i="1" l="1"/>
  <c r="I28" i="1"/>
  <c r="I29" i="1"/>
  <c r="I30" i="1"/>
  <c r="J27" i="1" l="1"/>
  <c r="B5" i="1" l="1"/>
  <c r="B11" i="1" l="1"/>
  <c r="B6" i="1"/>
  <c r="B14" i="1"/>
  <c r="B12" i="1" l="1"/>
  <c r="B13" i="1" s="1"/>
  <c r="B15" i="1" s="1"/>
  <c r="B17" i="1" l="1"/>
  <c r="B19" i="1" l="1"/>
  <c r="B18" i="1"/>
  <c r="B21" i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<sst xmlns="http://schemas.openxmlformats.org/spreadsheetml/2006/main" count="33" uniqueCount="31">
  <si>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</si>
  <si>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</si>
  <si>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</si>
  <si>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</si>
  <si>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</si>
  <si>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</si>
  <si>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</si>
  <si>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</si>
  <si>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</si>
  <si>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</si>
  <si>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</si>
  <si>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</si>
  <si>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</si>
  <si>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</si>
  <si>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</si>
  <si>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</si>
  <si>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</si>
  <si>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</si>
  <si>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</si>
  <si>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</si>
  <si>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</si>
  <si>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</si>
  <si>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</si>
  <si>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</si>
  <si>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</si>
  <si>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 area</t>
  </si>
  <si>
    <t>Built up</t>
  </si>
  <si>
    <t>Vastukala</t>
  </si>
  <si>
    <t>RV</t>
  </si>
  <si>
    <t>DV</t>
  </si>
  <si>
    <t>Total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</si>
</sst>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0" fontId="9" fillId="0" borderId="1" xfId="0" applyFont="1" applyBorder="1" applyAlignment="1">
      <alignment horizontal="center"/>
    </xf>
    <xf numFmtId="164" fontId="7" fillId="0" borderId="0" xfId="0" applyNumberFormat="1" applyFont="1"/>
    <xf numFmtId="0" fontId="7" fillId="0" borderId="6" xfId="0" applyFont="1" applyBorder="1"/>
    <xf numFmtId="0" fontId="7" fillId="0" borderId="5" xfId="0" applyFont="1" applyBorder="1"/>
    <xf numFmtId="43" fontId="11" fillId="0" borderId="0" xfId="1" applyFont="1" applyFill="1" applyBorder="1"/>
    <xf numFmtId="43" fontId="12" fillId="0" borderId="0" xfId="1" applyFont="1" applyBorder="1"/>
    <xf numFmtId="0" fontId="10" fillId="0" borderId="1" xfId="0" applyFont="1" applyBorder="1" applyAlignment="1">
      <alignment wrapText="1"/>
    </xf>
    <xf numFmtId="0" fontId="7" fillId="0" borderId="5" xfId="0" applyFont="1" applyBorder="1" applyAlignment="1">
      <alignment wrapText="1"/>
    </xf>
    <xf numFmtId="165" fontId="12" fillId="0" borderId="0" xfId="1" applyNumberFormat="1" applyFont="1" applyFill="1" applyBorder="1"/>
    <xf numFmtId="43" fontId="12" fillId="0" borderId="0" xfId="0" applyNumberFormat="1" applyFont="1"/>
    <xf numFmtId="43" fontId="7" fillId="0" borderId="6" xfId="0" applyNumberFormat="1" applyFont="1" applyBorder="1"/>
    <xf numFmtId="43" fontId="10" fillId="0" borderId="9" xfId="0" applyNumberFormat="1" applyFont="1" applyBorder="1"/>
    <xf numFmtId="0" fontId="10" fillId="0" borderId="9" xfId="1" applyNumberFormat="1" applyFont="1" applyFill="1" applyBorder="1"/>
    <xf numFmtId="10" fontId="10" fillId="0" borderId="9" xfId="1" applyNumberFormat="1" applyFont="1" applyFill="1" applyBorder="1"/>
    <xf numFmtId="43" fontId="10" fillId="0" borderId="9" xfId="1" applyFont="1" applyFill="1" applyBorder="1"/>
    <xf numFmtId="43" fontId="13" fillId="0" borderId="0" xfId="1" applyFont="1" applyFill="1" applyBorder="1"/>
    <xf numFmtId="43" fontId="13" fillId="0" borderId="0" xfId="0" applyNumberFormat="1" applyFont="1"/>
    <xf numFmtId="2" fontId="13" fillId="0" borderId="0" xfId="1" applyNumberFormat="1" applyFont="1" applyFill="1" applyBorder="1"/>
    <xf numFmtId="43" fontId="7" fillId="0" borderId="0" xfId="1" applyFont="1" applyFill="1" applyBorder="1"/>
    <xf numFmtId="43" fontId="5" fillId="0" borderId="0" xfId="0" applyNumberFormat="1" applyFont="1"/>
    <xf numFmtId="0" fontId="14" fillId="0" borderId="0" xfId="0" applyFont="1"/>
    <xf numFmtId="0" fontId="15" fillId="0" borderId="0" xfId="0" applyFont="1"/>
    <xf numFmtId="43" fontId="7" fillId="0" borderId="7" xfId="0" applyNumberFormat="1" applyFont="1" applyBorder="1"/>
    <xf numFmtId="164" fontId="13" fillId="0" borderId="0" xfId="1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23</xdr:col>
      <xdr:colOff>259157</xdr:colOff>
      <xdr:row>45</xdr:row>
      <xdr:rowOff>39302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CD82DD-A5D5-47DD-BBEF-3CBBAD857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0"/>
          <a:ext cx="14203757" cy="8611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220807</xdr:colOff>
      <xdr:row>44</xdr:row>
      <xdr:rowOff>67854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ACF6E6-5BCC-4CAC-A1BB-8F1A7D167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12807" cy="8449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535091</xdr:colOff>
      <xdr:row>45</xdr:row>
      <xdr:rowOff>29775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1F9552-59E3-4117-B058-CFA96955B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17491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45</xdr:row>
      <xdr:rowOff>182197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3D4B56-F1A9-4131-B296-C6A65BCF4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8754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22</xdr:col>
      <xdr:colOff>440079</xdr:colOff>
      <xdr:row>41</xdr:row>
      <xdr:rowOff>163038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7E4D33-6FFC-4690-9670-C1AC61431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3822704" cy="7973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topLeftCell="A4" zoomScaleNormal="100" workbookViewId="0">
      <selection activeCell="E22" sqref="E22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2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26"/>
      <c r="B2" s="33" t="s">
        <v>27</v>
      </c>
      <c r="C2" s="33"/>
      <c r="D2" s="36"/>
      <c r="E2" s="18"/>
      <c r="F2" s="18" t="s">
        <v>13</v>
      </c>
      <c r="G2" s="18"/>
      <c r="H2" s="18"/>
      <c r="I2" s="38"/>
      <c r="L2" s="4"/>
      <c r="O2" s="5"/>
    </row>
    <row r="3" spans="1:15" ht="16.5" x14ac:dyDescent="0.3">
      <c r="A3" s="26" t="s">
        <v>0</v>
      </c>
      <c r="B3" s="34">
        <v>13000</v>
      </c>
      <c r="C3" s="29"/>
      <c r="E3" s="24"/>
      <c r="F3" s="39">
        <v>2023</v>
      </c>
      <c r="G3" s="40">
        <v>2023</v>
      </c>
      <c r="H3" s="41">
        <f>G3-F3</f>
        <v>0</v>
      </c>
      <c r="I3" s="38"/>
      <c r="J3">
        <v>26620</v>
      </c>
      <c r="L3" s="4"/>
      <c r="M3" s="6"/>
      <c r="N3" s="7"/>
      <c r="O3" s="5"/>
    </row>
    <row r="4" spans="1:15" ht="33" x14ac:dyDescent="0.3">
      <c r="A4" s="42" t="s">
        <v>1</v>
      </c>
      <c r="B4" s="34">
        <v>2800</v>
      </c>
      <c r="C4" s="29"/>
      <c r="E4" s="24"/>
      <c r="F4" s="43"/>
      <c r="G4" s="40"/>
      <c r="H4" s="41"/>
      <c r="I4" s="38"/>
      <c r="J4">
        <f>J3/100*115</f>
        <v>30613</v>
      </c>
      <c r="L4" s="8"/>
      <c r="M4" s="6"/>
      <c r="N4" s="7"/>
      <c r="O4" s="5"/>
    </row>
    <row r="5" spans="1:15" ht="16.5" x14ac:dyDescent="0.3">
      <c r="A5" s="26" t="s">
        <v>2</v>
      </c>
      <c r="B5" s="34">
        <f>B3-B4</f>
        <v>10200</v>
      </c>
      <c r="C5" s="47"/>
      <c r="E5" s="45" t="s">
        <v>30</v>
      </c>
      <c r="F5" s="18" t="s">
        <v>24</v>
      </c>
      <c r="G5" s="18" t="s">
        <v>26</v>
      </c>
      <c r="H5" s="44"/>
      <c r="I5" s="38"/>
      <c r="J5">
        <f>J4/10.764</f>
        <v>2844.0170940170942</v>
      </c>
      <c r="L5" s="4"/>
      <c r="M5" s="6"/>
      <c r="N5" s="7"/>
      <c r="O5" s="5"/>
    </row>
    <row r="6" spans="1:15" ht="16.5" x14ac:dyDescent="0.3">
      <c r="A6" s="26" t="s">
        <v>3</v>
      </c>
      <c r="B6" s="34">
        <f>B4</f>
        <v>2800</v>
      </c>
      <c r="C6" s="47"/>
      <c r="E6" s="45">
        <f>56.06*10.764</f>
        <v>603.42984000000001</v>
      </c>
      <c r="F6">
        <f>53.46*10.764</f>
        <v>575.44344000000001</v>
      </c>
      <c r="G6" s="24">
        <f>F8*1.1</f>
        <v>663.65441999999996</v>
      </c>
      <c r="H6" s="44"/>
      <c r="I6" s="38">
        <v>1205</v>
      </c>
      <c r="J6" s="19"/>
      <c r="L6" s="4"/>
      <c r="M6" s="6"/>
      <c r="N6" s="7"/>
      <c r="O6" s="5"/>
    </row>
    <row r="7" spans="1:15" ht="16.5" x14ac:dyDescent="0.3">
      <c r="A7" s="26" t="s">
        <v>4</v>
      </c>
      <c r="B7" s="26">
        <v>0</v>
      </c>
      <c r="C7" s="48"/>
      <c r="E7" s="51"/>
      <c r="F7" s="52">
        <f>2.59*10.764</f>
        <v>27.878759999999996</v>
      </c>
      <c r="G7" s="45"/>
      <c r="H7" s="45"/>
      <c r="I7" s="18">
        <v>6500</v>
      </c>
      <c r="J7" s="19"/>
      <c r="L7" s="4"/>
      <c r="M7" s="9"/>
      <c r="N7" s="10"/>
      <c r="O7" s="5"/>
    </row>
    <row r="8" spans="1:15" ht="16.5" x14ac:dyDescent="0.3">
      <c r="A8" s="26" t="s">
        <v>5</v>
      </c>
      <c r="B8" s="26">
        <f>B9-B7</f>
        <v>60</v>
      </c>
      <c r="C8" s="48"/>
      <c r="E8" s="59"/>
      <c r="F8" s="52">
        <f>SUM(F6:F7)</f>
        <v>603.32219999999995</v>
      </c>
      <c r="G8" s="24"/>
      <c r="H8" s="45"/>
      <c r="I8" s="18">
        <f>I7*I6</f>
        <v>7832500</v>
      </c>
      <c r="J8" s="19"/>
      <c r="L8" s="4"/>
      <c r="M8" s="9"/>
      <c r="N8" s="10"/>
      <c r="O8" s="5"/>
    </row>
    <row r="9" spans="1:15" ht="16.5" x14ac:dyDescent="0.3">
      <c r="A9" s="26" t="s">
        <v>6</v>
      </c>
      <c r="B9" s="26">
        <v>60</v>
      </c>
      <c r="C9" s="48"/>
      <c r="E9" s="51"/>
      <c r="F9" s="52"/>
      <c r="G9" s="37"/>
      <c r="H9" s="24"/>
      <c r="I9" s="18"/>
      <c r="J9" s="19"/>
      <c r="K9" s="17"/>
      <c r="L9" s="17"/>
      <c r="M9" s="15"/>
      <c r="N9" s="10"/>
      <c r="O9" s="5"/>
    </row>
    <row r="10" spans="1:15" ht="33" x14ac:dyDescent="0.3">
      <c r="A10" s="42" t="s">
        <v>7</v>
      </c>
      <c r="B10" s="26">
        <f>90*B7/B9</f>
        <v>0</v>
      </c>
      <c r="C10" s="48"/>
      <c r="E10" s="51"/>
      <c r="F10" s="52"/>
      <c r="G10" s="40"/>
      <c r="H10" s="24"/>
      <c r="I10" s="18"/>
      <c r="J10" s="19"/>
      <c r="K10" s="17"/>
      <c r="L10" s="17"/>
      <c r="M10" s="15"/>
      <c r="N10" s="10"/>
      <c r="O10" s="5"/>
    </row>
    <row r="11" spans="1:15" ht="16.5" x14ac:dyDescent="0.3">
      <c r="A11" s="26"/>
      <c r="B11" s="35">
        <f>B10%</f>
        <v>0</v>
      </c>
      <c r="C11" s="49"/>
      <c r="E11" s="53"/>
      <c r="F11" s="52"/>
      <c r="G11" s="45"/>
      <c r="H11" s="24"/>
      <c r="I11" s="24"/>
      <c r="J11" s="19"/>
      <c r="K11" s="55"/>
      <c r="L11" s="17"/>
      <c r="M11" s="15"/>
      <c r="N11" s="11"/>
      <c r="O11" s="5"/>
    </row>
    <row r="12" spans="1:15" ht="16.5" x14ac:dyDescent="0.3">
      <c r="A12" s="26" t="s">
        <v>8</v>
      </c>
      <c r="B12" s="34">
        <f>B6*B11</f>
        <v>0</v>
      </c>
      <c r="C12" s="50"/>
      <c r="E12" s="51"/>
      <c r="F12" s="52"/>
      <c r="G12" s="45"/>
      <c r="H12" s="24"/>
      <c r="I12" s="58"/>
      <c r="J12" s="19"/>
      <c r="K12" s="17"/>
      <c r="L12" s="17"/>
      <c r="M12" s="15"/>
      <c r="N12" s="7"/>
      <c r="O12" s="5"/>
    </row>
    <row r="13" spans="1:15" ht="16.5" x14ac:dyDescent="0.3">
      <c r="A13" s="26" t="s">
        <v>9</v>
      </c>
      <c r="B13" s="34">
        <f>B6-B12</f>
        <v>2800</v>
      </c>
      <c r="C13" s="50"/>
      <c r="E13" s="54"/>
      <c r="F13" s="24"/>
      <c r="G13" s="24"/>
      <c r="H13" s="24"/>
      <c r="I13" s="18"/>
      <c r="J13" s="19"/>
      <c r="K13" s="17"/>
      <c r="L13" s="17"/>
      <c r="M13" s="15"/>
      <c r="N13" s="7"/>
      <c r="O13" s="5"/>
    </row>
    <row r="14" spans="1:15" ht="16.5" x14ac:dyDescent="0.3">
      <c r="A14" s="26" t="s">
        <v>2</v>
      </c>
      <c r="B14" s="34">
        <f>B5</f>
        <v>10200</v>
      </c>
      <c r="C14" s="47"/>
      <c r="E14" s="24"/>
      <c r="F14" s="18" t="s">
        <v>25</v>
      </c>
      <c r="G14" s="18"/>
      <c r="H14" s="24"/>
      <c r="I14" s="18"/>
      <c r="J14" s="19"/>
      <c r="K14" s="17"/>
      <c r="L14" s="17"/>
      <c r="M14" s="15"/>
      <c r="N14" s="7"/>
      <c r="O14" s="5"/>
    </row>
    <row r="15" spans="1:15" ht="16.5" x14ac:dyDescent="0.3">
      <c r="A15" s="26" t="s">
        <v>10</v>
      </c>
      <c r="B15" s="34">
        <f>B14+B13</f>
        <v>13000</v>
      </c>
      <c r="C15" s="29"/>
      <c r="E15" s="24"/>
      <c r="F15" s="18"/>
      <c r="H15" s="24"/>
      <c r="I15" s="18"/>
      <c r="J15" s="17"/>
      <c r="K15" s="17"/>
      <c r="L15" s="17"/>
      <c r="M15" s="15"/>
      <c r="N15" s="7"/>
      <c r="O15" s="5"/>
    </row>
    <row r="16" spans="1:15" ht="16.5" x14ac:dyDescent="0.3">
      <c r="A16" s="26" t="s">
        <v>23</v>
      </c>
      <c r="B16" s="27">
        <v>603</v>
      </c>
      <c r="C16" s="27"/>
      <c r="E16" s="24"/>
      <c r="F16" s="24"/>
      <c r="G16" s="45"/>
      <c r="H16" s="45"/>
      <c r="I16" s="46"/>
      <c r="L16" s="4"/>
      <c r="N16" s="10"/>
      <c r="O16" s="5"/>
    </row>
    <row r="17" spans="1:15" ht="16.5" x14ac:dyDescent="0.3">
      <c r="A17" s="26" t="s">
        <v>11</v>
      </c>
      <c r="B17" s="28">
        <f>B15*B16</f>
        <v>7839000</v>
      </c>
      <c r="C17" s="28"/>
      <c r="E17" s="24"/>
      <c r="F17" s="24"/>
      <c r="G17" s="24"/>
      <c r="H17" s="45"/>
      <c r="I17" s="46"/>
      <c r="L17" s="4"/>
      <c r="N17" s="13"/>
      <c r="O17" s="12"/>
    </row>
    <row r="18" spans="1:15" ht="16.5" x14ac:dyDescent="0.3">
      <c r="A18" s="26" t="s">
        <v>28</v>
      </c>
      <c r="B18" s="28">
        <f>B17*0.9</f>
        <v>7055100</v>
      </c>
      <c r="C18" s="28"/>
      <c r="E18" s="24"/>
      <c r="F18" s="24"/>
      <c r="G18" s="24"/>
      <c r="H18" s="45"/>
      <c r="I18" s="46"/>
      <c r="N18" s="13"/>
      <c r="O18" s="14"/>
    </row>
    <row r="19" spans="1:15" ht="16.5" x14ac:dyDescent="0.3">
      <c r="A19" s="26" t="s">
        <v>29</v>
      </c>
      <c r="B19" s="28">
        <f>B17*0.8</f>
        <v>6271200</v>
      </c>
      <c r="C19" s="28"/>
      <c r="E19" s="24"/>
      <c r="F19" s="24"/>
      <c r="G19" s="24"/>
      <c r="H19" s="45"/>
      <c r="I19" s="46"/>
      <c r="N19" s="13"/>
      <c r="O19" s="14"/>
    </row>
    <row r="20" spans="1:15" ht="16.5" x14ac:dyDescent="0.3">
      <c r="A20" s="26" t="s">
        <v>12</v>
      </c>
      <c r="B20" s="29">
        <f>664*B4</f>
        <v>1859200</v>
      </c>
      <c r="C20" s="29"/>
      <c r="E20" s="24"/>
      <c r="F20" s="24"/>
      <c r="G20" s="18"/>
      <c r="H20" s="18"/>
      <c r="I20" s="38"/>
    </row>
    <row r="21" spans="1:15" ht="16.5" x14ac:dyDescent="0.3">
      <c r="A21" s="26" t="s">
        <v>16</v>
      </c>
      <c r="B21" s="29">
        <f>B17*0.03/12</f>
        <v>19597.5</v>
      </c>
      <c r="C21" s="24"/>
      <c r="E21" s="24"/>
      <c r="F21" s="57"/>
      <c r="G21" s="18"/>
      <c r="H21" s="18"/>
      <c r="I21" s="18"/>
    </row>
    <row r="22" spans="1:15" ht="18.75" x14ac:dyDescent="0.3">
      <c r="A22" s="18"/>
      <c r="B22" s="24"/>
      <c r="C22" s="24"/>
      <c r="D22" s="18"/>
      <c r="E22" s="56"/>
      <c r="F22" s="56"/>
      <c r="G22" s="56"/>
      <c r="H22" s="18"/>
      <c r="I22" s="18"/>
    </row>
    <row r="23" spans="1:15" x14ac:dyDescent="0.25">
      <c r="B23" s="24"/>
      <c r="C23" s="2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>
        <v>664</v>
      </c>
      <c r="D27" s="20"/>
      <c r="E27" s="20"/>
      <c r="F27" s="20">
        <v>8600000</v>
      </c>
      <c r="G27" s="22">
        <f t="shared" ref="G27:G33" si="0">F27/C27</f>
        <v>12951.807228915663</v>
      </c>
      <c r="H27" s="22" t="e">
        <f>F27/D27</f>
        <v>#DIV/0!</v>
      </c>
      <c r="I27" s="22" t="e">
        <f t="shared" ref="I27:I33" si="1">F27/B27</f>
        <v>#DIV/0!</v>
      </c>
      <c r="J27" s="20">
        <f>B27/C27</f>
        <v>0</v>
      </c>
      <c r="K27" s="25"/>
    </row>
    <row r="28" spans="1:15" ht="17.25" x14ac:dyDescent="0.3">
      <c r="B28" s="21"/>
      <c r="C28" s="21">
        <v>503</v>
      </c>
      <c r="D28" s="20"/>
      <c r="E28" s="20"/>
      <c r="F28" s="20">
        <v>6500000</v>
      </c>
      <c r="G28" s="22">
        <f t="shared" si="0"/>
        <v>12922.465208747515</v>
      </c>
      <c r="H28" s="22" t="e">
        <f>F28/D28</f>
        <v>#DIV/0!</v>
      </c>
      <c r="I28" s="22" t="e">
        <f t="shared" si="1"/>
        <v>#DIV/0!</v>
      </c>
      <c r="J28" s="20">
        <f>B28/C28</f>
        <v>0</v>
      </c>
      <c r="K28" s="25"/>
    </row>
    <row r="29" spans="1:15" x14ac:dyDescent="0.25">
      <c r="B29" s="21"/>
      <c r="C29" s="21">
        <v>732</v>
      </c>
      <c r="D29" s="20"/>
      <c r="E29" s="20"/>
      <c r="F29" s="22">
        <v>9200000</v>
      </c>
      <c r="G29" s="22">
        <f t="shared" si="0"/>
        <v>12568.306010928962</v>
      </c>
      <c r="H29" s="22" t="e">
        <f t="shared" ref="H29:H33" si="2">F29/D29</f>
        <v>#DIV/0!</v>
      </c>
      <c r="I29" s="22" t="e">
        <f t="shared" si="1"/>
        <v>#DIV/0!</v>
      </c>
      <c r="J29" s="20"/>
    </row>
    <row r="30" spans="1:15" x14ac:dyDescent="0.25">
      <c r="B30" s="21"/>
      <c r="C30" s="21">
        <v>365</v>
      </c>
      <c r="D30" s="20"/>
      <c r="E30" s="20"/>
      <c r="F30" s="22">
        <v>5500000</v>
      </c>
      <c r="G30" s="22">
        <f t="shared" si="0"/>
        <v>15068.493150684932</v>
      </c>
      <c r="H30" s="22" t="e">
        <f t="shared" si="2"/>
        <v>#DIV/0!</v>
      </c>
      <c r="I30" s="22" t="e">
        <f t="shared" si="1"/>
        <v>#DIV/0!</v>
      </c>
      <c r="J30" s="20"/>
    </row>
    <row r="31" spans="1:15" x14ac:dyDescent="0.25">
      <c r="C31" s="18">
        <v>580</v>
      </c>
      <c r="D31" s="30"/>
      <c r="F31" s="31">
        <v>7500000</v>
      </c>
      <c r="G31" s="31">
        <f t="shared" si="0"/>
        <v>12931.034482758621</v>
      </c>
      <c r="H31" s="22" t="e">
        <f t="shared" si="2"/>
        <v>#DIV/0!</v>
      </c>
      <c r="I31" s="31" t="e">
        <f t="shared" si="1"/>
        <v>#DIV/0!</v>
      </c>
    </row>
    <row r="32" spans="1:15" x14ac:dyDescent="0.25">
      <c r="F32" s="31"/>
      <c r="G32" s="31" t="e">
        <f t="shared" si="0"/>
        <v>#DIV/0!</v>
      </c>
      <c r="H32" s="31" t="e">
        <f t="shared" si="2"/>
        <v>#DIV/0!</v>
      </c>
      <c r="I32" s="31" t="e">
        <f t="shared" si="1"/>
        <v>#DIV/0!</v>
      </c>
    </row>
    <row r="33" spans="1:10" x14ac:dyDescent="0.25">
      <c r="F33" s="30"/>
      <c r="G33" s="31" t="e">
        <f t="shared" si="0"/>
        <v>#DIV/0!</v>
      </c>
      <c r="H33" s="31" t="e">
        <f t="shared" si="2"/>
        <v>#DIV/0!</v>
      </c>
      <c r="I33" s="31" t="e">
        <f t="shared" si="1"/>
        <v>#DIV/0!</v>
      </c>
    </row>
    <row r="34" spans="1:10" x14ac:dyDescent="0.25">
      <c r="B34" s="18" t="s">
        <v>22</v>
      </c>
    </row>
    <row r="35" spans="1:10" x14ac:dyDescent="0.25">
      <c r="B35" s="18">
        <v>549</v>
      </c>
      <c r="C35" s="18">
        <v>13459390</v>
      </c>
      <c r="D35">
        <f>C35/B35</f>
        <v>24516.193078324224</v>
      </c>
      <c r="E35">
        <v>807600</v>
      </c>
      <c r="F35">
        <v>30000</v>
      </c>
      <c r="G35">
        <f>F35+E35+C35</f>
        <v>14296990</v>
      </c>
      <c r="H35">
        <f>G35/B35</f>
        <v>26041.876138433516</v>
      </c>
      <c r="I35" s="14" t="e">
        <f>G35/A35</f>
        <v>#DIV/0!</v>
      </c>
    </row>
    <row r="36" spans="1:10" x14ac:dyDescent="0.25">
      <c r="D36" t="e">
        <f>C36/B36</f>
        <v>#DIV/0!</v>
      </c>
      <c r="E36">
        <v>829000</v>
      </c>
      <c r="F36">
        <v>30000</v>
      </c>
      <c r="G36">
        <f>F36+E36+C36</f>
        <v>859000</v>
      </c>
      <c r="H36" t="e">
        <f>G36/B36</f>
        <v>#DIV/0!</v>
      </c>
      <c r="I36" s="14"/>
    </row>
    <row r="37" spans="1:10" x14ac:dyDescent="0.25">
      <c r="D37" t="e">
        <f>C37/B37</f>
        <v>#DIV/0!</v>
      </c>
      <c r="E37">
        <v>1105000</v>
      </c>
      <c r="F37">
        <v>30000</v>
      </c>
      <c r="G37">
        <f>F37+E37+C37</f>
        <v>1135000</v>
      </c>
      <c r="H37" t="e">
        <f>G37/B37</f>
        <v>#DIV/0!</v>
      </c>
    </row>
    <row r="38" spans="1:10" ht="15.75" x14ac:dyDescent="0.25">
      <c r="A38" s="16"/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  <c r="H44">
        <v>18</v>
      </c>
      <c r="I44">
        <v>35</v>
      </c>
      <c r="J44">
        <f>I44*H44</f>
        <v>630</v>
      </c>
    </row>
    <row r="64" spans="4:6" x14ac:dyDescent="0.25">
      <c r="D64" s="14"/>
      <c r="E64" s="14"/>
      <c r="F6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B0D3-5EA4-4EDD-B6F8-6FCA69F5F5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53A2-11A8-44D5-9F37-7FDE7AB1250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D7641-85C3-4DD8-AA9A-6652FBC5D8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EA78-9DF1-45AB-97B2-C22F0173251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4595-E115-459C-AB33-89B43AC3E20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2023-11-16T05:59:41Z</dcterms:modified>
</cp:coreProperties>
</file>