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BABITA MOHAN SHINDE - SBI\"/>
    </mc:Choice>
  </mc:AlternateContent>
  <xr:revisionPtr revIDLastSave="0" documentId="13_ncr:1_{2579F9ED-DFD4-4A92-80A3-3CC3AA823D0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8" i="4" l="1"/>
  <c r="X9" i="4" l="1"/>
  <c r="X8" i="4"/>
  <c r="X10" i="4" s="1"/>
  <c r="P7" i="4" l="1"/>
  <c r="Q7" i="4" s="1"/>
  <c r="B7" i="4" s="1"/>
  <c r="C7" i="4" s="1"/>
  <c r="D7" i="4" s="1"/>
  <c r="J7" i="4"/>
  <c r="I7" i="4"/>
  <c r="E7" i="4"/>
  <c r="A7" i="4"/>
  <c r="P19" i="4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Q19" i="4" l="1"/>
  <c r="B19" i="4" s="1"/>
  <c r="G14" i="4"/>
  <c r="F8" i="4"/>
  <c r="H18" i="4"/>
  <c r="F4" i="4"/>
  <c r="H17" i="4"/>
  <c r="H13" i="4"/>
  <c r="H12" i="4"/>
  <c r="H7" i="4"/>
  <c r="F7" i="4"/>
  <c r="G7" i="4"/>
  <c r="H10" i="4"/>
  <c r="H11" i="4"/>
  <c r="H15" i="4"/>
  <c r="H16" i="4"/>
  <c r="D14" i="4"/>
  <c r="H14" i="4" s="1"/>
  <c r="F10" i="4"/>
  <c r="F11" i="4"/>
  <c r="F12" i="4"/>
  <c r="F13" i="4"/>
  <c r="F14" i="4"/>
  <c r="F15" i="4"/>
  <c r="F16" i="4"/>
  <c r="F17" i="4"/>
  <c r="F18" i="4"/>
  <c r="G11" i="4"/>
  <c r="G13" i="4"/>
  <c r="G15" i="4"/>
  <c r="G16" i="4"/>
  <c r="G17" i="4"/>
  <c r="G18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38" i="4"/>
  <c r="W27" i="4"/>
  <c r="W28" i="4" s="1"/>
  <c r="W23" i="4"/>
  <c r="W22" i="4"/>
  <c r="W31" i="4" s="1"/>
  <c r="C19" i="4" l="1"/>
  <c r="F19" i="4"/>
  <c r="S31" i="4"/>
  <c r="S33" i="4" s="1"/>
  <c r="W25" i="4"/>
  <c r="W29" i="4"/>
  <c r="W30" i="4" s="1"/>
  <c r="W33" i="4" s="1"/>
  <c r="W35" i="4" s="1"/>
  <c r="W36" i="4" s="1"/>
  <c r="D19" i="4" l="1"/>
  <c r="H19" i="4" s="1"/>
  <c r="G19" i="4"/>
  <c r="S32" i="4"/>
  <c r="W40" i="4"/>
  <c r="W3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<sst xmlns="http://schemas.openxmlformats.org/spreadsheetml/2006/main" count="48" uniqueCount="42">
  <si>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</si>
  <si>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</si>
  <si>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</si>
  <si>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</si>
  <si>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</si>
  <si>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</si>
  <si>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</si>
  <si>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</si>
  <si>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</si>
  <si>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</si>
  <si>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</si>
  <si>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</si>
  <si>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</si>
  <si>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</si>
  <si>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</si>
  <si>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</si>
  <si>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</si>
  <si>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</si>
  <si>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</si>
  <si>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</si>
  <si>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</si>
  <si>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</si>
  <si>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</si>
  <si>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</si>
  <si>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</si>
  <si>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</si>
  <si>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</si>
  <si>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</si>
  <si>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</si>
  <si>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</si>
  <si>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</si>
  <si>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</si>
  <si>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</si>
  <si>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</si>
  <si>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</si>
  <si>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</si>
  <si>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</si>
  <si>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</si>
  <si>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</si>
  <si>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</si>
  <si>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12500 rate can be given </t>
  </si>
  <si>
    <t>State Bank Of India ( RACPC Ghatkopar (West) - BABITA MOHAN SHINDE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</si>
</sst>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2" borderId="0" xfId="0" applyNumberFormat="1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239520</xdr:colOff>
      <xdr:row>44</xdr:row>
      <xdr:rowOff>48738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1A522-F532-47D8-B79A-960F4096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93120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0</xdr:rowOff>
    </xdr:from>
    <xdr:to>
      <xdr:col>31</xdr:col>
      <xdr:colOff>202559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02373-4940-458E-8A28-0AB5D357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18157184" cy="6706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37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639B7-F229-49B2-A91E-8199914B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5925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33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67288-3561-4B5B-AE1D-8557CAB8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6182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33</xdr:row>
      <xdr:rowOff>162752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B598C-0504-4193-8241-7790134D2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5925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7</xdr:row>
      <xdr:rowOff>0</xdr:rowOff>
    </xdr:from>
    <xdr:to>
      <xdr:col>20</xdr:col>
      <xdr:colOff>87027</xdr:colOff>
      <xdr:row>39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AFA98-3D8C-4F7B-9451-EACD2266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0" y="1333500"/>
          <a:ext cx="9326277" cy="6268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334698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39ABC-2D5A-408B-B351-FD178011E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78698" cy="6344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402063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F24635-FFE5-4CEB-883E-CB9F2A1F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22863" cy="8526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249727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4184C-D48E-4DCF-97BC-966CCEA0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0127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371474</xdr:colOff>
      <xdr:row>6</xdr:row>
      <xdr:rowOff>38100</xdr:rowOff>
    </xdr:from>
    <xdr:to>
      <xdr:col>28</xdr:col>
      <xdr:colOff>554991</xdr:colOff>
      <xdr:row>37</xdr:row>
      <xdr:rowOff>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A77DB-43F5-43B6-AEE6-51F38DEB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4" y="1181100"/>
          <a:ext cx="16642717" cy="5875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B1" zoomScaleNormal="100" workbookViewId="0">
      <selection activeCell="W21" sqref="W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s="1" customFormat="1" ht="36" customHeight="1" x14ac:dyDescent="0.25">
      <c r="A2" s="47" t="s">
        <v>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4" x14ac:dyDescent="0.25">
      <c r="A3" s="4">
        <f t="shared" ref="A3:A8" si="0">N3</f>
        <v>0</v>
      </c>
      <c r="B3" s="4">
        <f t="shared" ref="B3:B8" si="1">Q3</f>
        <v>323</v>
      </c>
      <c r="C3" s="4">
        <f>B3*1.2</f>
        <v>387.59999999999997</v>
      </c>
      <c r="D3" s="4">
        <f t="shared" ref="D3:D8" si="2">C3*1.2</f>
        <v>465.11999999999995</v>
      </c>
      <c r="E3" s="5">
        <f t="shared" ref="E3:E8" si="3">R3</f>
        <v>3432601</v>
      </c>
      <c r="F3" s="10">
        <f t="shared" ref="F3:F8" si="4">ROUND((E3/B3),0)</f>
        <v>10627</v>
      </c>
      <c r="G3" s="10">
        <f t="shared" ref="G3:G8" si="5">ROUND((E3/C3),0)</f>
        <v>8856</v>
      </c>
      <c r="H3" s="10">
        <f t="shared" ref="H3:H8" si="6">ROUND((E3/D3),0)</f>
        <v>7380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323</v>
      </c>
      <c r="R3" s="2">
        <v>3432601</v>
      </c>
      <c r="S3" s="8"/>
      <c r="T3" s="8"/>
    </row>
    <row r="4" spans="1:24" s="44" customFormat="1" x14ac:dyDescent="0.25">
      <c r="A4" s="41">
        <f t="shared" si="0"/>
        <v>0</v>
      </c>
      <c r="B4" s="41">
        <f t="shared" si="1"/>
        <v>324</v>
      </c>
      <c r="C4" s="41">
        <f t="shared" ref="C4:C8" si="9">B4*1.2</f>
        <v>388.8</v>
      </c>
      <c r="D4" s="41">
        <f t="shared" si="2"/>
        <v>466.56</v>
      </c>
      <c r="E4" s="43">
        <f t="shared" si="3"/>
        <v>3550675</v>
      </c>
      <c r="F4" s="41">
        <f t="shared" si="4"/>
        <v>10959</v>
      </c>
      <c r="G4" s="41">
        <f t="shared" si="5"/>
        <v>9132</v>
      </c>
      <c r="H4" s="41">
        <f t="shared" si="6"/>
        <v>7610</v>
      </c>
      <c r="I4" s="41" t="e">
        <f>#REF!</f>
        <v>#REF!</v>
      </c>
      <c r="J4" s="41">
        <f t="shared" si="7"/>
        <v>0</v>
      </c>
      <c r="O4" s="44">
        <v>0</v>
      </c>
      <c r="P4" s="44">
        <f t="shared" si="8"/>
        <v>0</v>
      </c>
      <c r="Q4" s="44">
        <v>324</v>
      </c>
      <c r="R4" s="45">
        <v>3550675</v>
      </c>
    </row>
    <row r="5" spans="1:24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42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4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42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4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4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  <c r="W8">
        <v>32.85</v>
      </c>
      <c r="X8">
        <f>W8*10.764</f>
        <v>353.59739999999999</v>
      </c>
    </row>
    <row r="9" spans="1:24" ht="36.75" customHeight="1" x14ac:dyDescent="0.25">
      <c r="A9" s="47" t="s">
        <v>37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  <c r="W9">
        <v>1.63</v>
      </c>
      <c r="X9">
        <f>W9*10.764</f>
        <v>17.545319999999997</v>
      </c>
    </row>
    <row r="10" spans="1:24" x14ac:dyDescent="0.25">
      <c r="A10" s="4">
        <f t="shared" ref="A10:A19" si="21">N10</f>
        <v>0</v>
      </c>
      <c r="B10" s="4">
        <f t="shared" ref="B10:B19" si="22">Q10</f>
        <v>348</v>
      </c>
      <c r="C10" s="4">
        <f>B10*1.2</f>
        <v>417.59999999999997</v>
      </c>
      <c r="D10" s="4">
        <f t="shared" ref="D10:D19" si="23">C10*1.2</f>
        <v>501.11999999999995</v>
      </c>
      <c r="E10" s="5">
        <f t="shared" ref="E10:E19" si="24">R10</f>
        <v>5500000</v>
      </c>
      <c r="F10" s="10">
        <f t="shared" ref="F10:F19" si="25">ROUND((E10/B10),0)</f>
        <v>15805</v>
      </c>
      <c r="G10" s="10">
        <f t="shared" ref="G10:G19" si="26">ROUND((E10/C10),0)</f>
        <v>13170</v>
      </c>
      <c r="H10" s="10">
        <f t="shared" ref="H10:H19" si="27">ROUND((E10/D10),0)</f>
        <v>10975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348</v>
      </c>
      <c r="R10" s="2">
        <v>5500000</v>
      </c>
      <c r="S10" s="8"/>
      <c r="T10" s="8"/>
      <c r="X10">
        <f>SUM(X8:X9)</f>
        <v>371.14272</v>
      </c>
    </row>
    <row r="11" spans="1:24" s="44" customFormat="1" x14ac:dyDescent="0.25">
      <c r="A11" s="41">
        <f t="shared" si="21"/>
        <v>0</v>
      </c>
      <c r="B11" s="41">
        <f t="shared" si="22"/>
        <v>348</v>
      </c>
      <c r="C11" s="41">
        <f t="shared" ref="C11:C19" si="30">B11*1.2</f>
        <v>417.59999999999997</v>
      </c>
      <c r="D11" s="41">
        <f t="shared" si="23"/>
        <v>501.11999999999995</v>
      </c>
      <c r="E11" s="43">
        <f t="shared" si="24"/>
        <v>4400000</v>
      </c>
      <c r="F11" s="41">
        <f t="shared" si="25"/>
        <v>12644</v>
      </c>
      <c r="G11" s="41">
        <f t="shared" si="26"/>
        <v>10536</v>
      </c>
      <c r="H11" s="41">
        <f t="shared" si="27"/>
        <v>8780</v>
      </c>
      <c r="I11" s="41" t="e">
        <f>#REF!</f>
        <v>#REF!</v>
      </c>
      <c r="J11" s="41">
        <f t="shared" si="28"/>
        <v>0</v>
      </c>
      <c r="O11" s="44">
        <v>0</v>
      </c>
      <c r="P11" s="44">
        <f t="shared" si="29"/>
        <v>0</v>
      </c>
      <c r="Q11" s="44">
        <v>348</v>
      </c>
      <c r="R11" s="45">
        <v>4400000</v>
      </c>
    </row>
    <row r="12" spans="1:24" x14ac:dyDescent="0.25">
      <c r="A12" s="4">
        <f t="shared" si="21"/>
        <v>0</v>
      </c>
      <c r="B12" s="4">
        <f t="shared" si="22"/>
        <v>353</v>
      </c>
      <c r="C12" s="4">
        <f t="shared" si="30"/>
        <v>423.59999999999997</v>
      </c>
      <c r="D12" s="4">
        <f t="shared" si="23"/>
        <v>508.31999999999994</v>
      </c>
      <c r="E12" s="42">
        <f t="shared" si="24"/>
        <v>3800000</v>
      </c>
      <c r="F12" s="10">
        <f t="shared" si="25"/>
        <v>10765</v>
      </c>
      <c r="G12" s="10">
        <f t="shared" si="26"/>
        <v>8971</v>
      </c>
      <c r="H12" s="10">
        <f t="shared" si="27"/>
        <v>7476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353</v>
      </c>
      <c r="R12" s="2">
        <v>3800000</v>
      </c>
      <c r="S12" s="8"/>
      <c r="T12" s="8"/>
    </row>
    <row r="13" spans="1:24" x14ac:dyDescent="0.25">
      <c r="A13" s="4">
        <f t="shared" si="21"/>
        <v>0</v>
      </c>
      <c r="B13" s="4">
        <f t="shared" si="22"/>
        <v>323</v>
      </c>
      <c r="C13" s="4">
        <f t="shared" si="30"/>
        <v>387.59999999999997</v>
      </c>
      <c r="D13" s="4">
        <f t="shared" si="23"/>
        <v>465.11999999999995</v>
      </c>
      <c r="E13" s="42">
        <f t="shared" si="24"/>
        <v>3800000</v>
      </c>
      <c r="F13" s="10">
        <f t="shared" si="25"/>
        <v>11765</v>
      </c>
      <c r="G13" s="10">
        <f t="shared" si="26"/>
        <v>9804</v>
      </c>
      <c r="H13" s="10">
        <f t="shared" si="27"/>
        <v>8170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323</v>
      </c>
      <c r="R13" s="2">
        <v>3800000</v>
      </c>
      <c r="S13" s="8"/>
      <c r="T13" s="8"/>
    </row>
    <row r="14" spans="1:24" x14ac:dyDescent="0.25">
      <c r="A14" s="4">
        <f t="shared" si="21"/>
        <v>0</v>
      </c>
      <c r="B14" s="4">
        <f t="shared" si="22"/>
        <v>353</v>
      </c>
      <c r="C14" s="4">
        <f t="shared" si="30"/>
        <v>423.59999999999997</v>
      </c>
      <c r="D14" s="4">
        <f t="shared" si="23"/>
        <v>508.31999999999994</v>
      </c>
      <c r="E14" s="42">
        <f t="shared" si="24"/>
        <v>3300000</v>
      </c>
      <c r="F14" s="10">
        <f t="shared" si="25"/>
        <v>9348</v>
      </c>
      <c r="G14" s="10">
        <f t="shared" si="26"/>
        <v>7790</v>
      </c>
      <c r="H14" s="10">
        <f t="shared" si="27"/>
        <v>6492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353</v>
      </c>
      <c r="R14" s="2">
        <v>3300000</v>
      </c>
      <c r="S14" s="8"/>
      <c r="T14" s="8"/>
    </row>
    <row r="15" spans="1:24" x14ac:dyDescent="0.25">
      <c r="A15" s="4">
        <f t="shared" si="21"/>
        <v>0</v>
      </c>
      <c r="B15" s="4">
        <f t="shared" si="22"/>
        <v>421</v>
      </c>
      <c r="C15" s="4">
        <f t="shared" si="30"/>
        <v>505.2</v>
      </c>
      <c r="D15" s="4">
        <f t="shared" si="23"/>
        <v>606.24</v>
      </c>
      <c r="E15" s="42">
        <f t="shared" si="24"/>
        <v>4550000</v>
      </c>
      <c r="F15" s="10">
        <f t="shared" si="25"/>
        <v>10808</v>
      </c>
      <c r="G15" s="10">
        <f t="shared" si="26"/>
        <v>9006</v>
      </c>
      <c r="H15" s="10">
        <f t="shared" si="27"/>
        <v>7505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421</v>
      </c>
      <c r="R15" s="2">
        <v>4550000</v>
      </c>
      <c r="S15" s="8"/>
      <c r="T15" s="8"/>
    </row>
    <row r="16" spans="1:24" s="44" customFormat="1" x14ac:dyDescent="0.25">
      <c r="A16" s="41">
        <f t="shared" si="21"/>
        <v>0</v>
      </c>
      <c r="B16" s="41">
        <f t="shared" si="22"/>
        <v>400</v>
      </c>
      <c r="C16" s="41">
        <f t="shared" si="30"/>
        <v>480</v>
      </c>
      <c r="D16" s="41">
        <f t="shared" si="23"/>
        <v>576</v>
      </c>
      <c r="E16" s="43">
        <f t="shared" si="24"/>
        <v>5150000</v>
      </c>
      <c r="F16" s="41">
        <f t="shared" si="25"/>
        <v>12875</v>
      </c>
      <c r="G16" s="41">
        <f t="shared" si="26"/>
        <v>10729</v>
      </c>
      <c r="H16" s="41">
        <f t="shared" si="27"/>
        <v>8941</v>
      </c>
      <c r="I16" s="41" t="e">
        <f>#REF!</f>
        <v>#REF!</v>
      </c>
      <c r="J16" s="41">
        <f t="shared" si="28"/>
        <v>0</v>
      </c>
      <c r="O16" s="44">
        <v>0</v>
      </c>
      <c r="P16" s="44">
        <f t="shared" si="29"/>
        <v>0</v>
      </c>
      <c r="Q16" s="44">
        <v>400</v>
      </c>
      <c r="R16" s="45">
        <v>5150000</v>
      </c>
    </row>
    <row r="17" spans="1:24" s="8" customFormat="1" x14ac:dyDescent="0.25">
      <c r="A17" s="10">
        <f t="shared" si="21"/>
        <v>0</v>
      </c>
      <c r="B17" s="10">
        <f t="shared" si="22"/>
        <v>420</v>
      </c>
      <c r="C17" s="10">
        <f t="shared" si="30"/>
        <v>504</v>
      </c>
      <c r="D17" s="10">
        <f t="shared" si="23"/>
        <v>604.79999999999995</v>
      </c>
      <c r="E17" s="42">
        <f t="shared" si="24"/>
        <v>6000000</v>
      </c>
      <c r="F17" s="10">
        <f t="shared" si="25"/>
        <v>14286</v>
      </c>
      <c r="G17" s="10">
        <f t="shared" si="26"/>
        <v>11905</v>
      </c>
      <c r="H17" s="10">
        <f t="shared" si="27"/>
        <v>9921</v>
      </c>
      <c r="I17" s="10" t="e">
        <f>#REF!</f>
        <v>#REF!</v>
      </c>
      <c r="J17" s="10">
        <f t="shared" si="28"/>
        <v>0</v>
      </c>
      <c r="O17" s="8">
        <v>0</v>
      </c>
      <c r="P17" s="8">
        <f t="shared" si="29"/>
        <v>0</v>
      </c>
      <c r="Q17" s="8">
        <v>420</v>
      </c>
      <c r="R17" s="46">
        <v>6000000</v>
      </c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42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42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12500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9500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2025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6.75" customHeight="1" x14ac:dyDescent="0.25">
      <c r="P27" s="48" t="s">
        <v>41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/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9500</v>
      </c>
      <c r="X31" s="23"/>
    </row>
    <row r="32" spans="1:24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9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12500</v>
      </c>
      <c r="X33" s="23"/>
    </row>
    <row r="34" spans="9:24" ht="15.75" x14ac:dyDescent="0.25">
      <c r="S34" s="11"/>
      <c r="T34" s="11"/>
      <c r="U34" s="29" t="s">
        <v>38</v>
      </c>
      <c r="V34" s="31"/>
      <c r="W34" s="26">
        <v>371</v>
      </c>
      <c r="X34" s="25"/>
    </row>
    <row r="35" spans="9:24" ht="15.75" x14ac:dyDescent="0.25">
      <c r="P35" s="14" t="s">
        <v>30</v>
      </c>
      <c r="S35" s="11"/>
      <c r="T35" s="12"/>
      <c r="U35" s="18" t="s">
        <v>24</v>
      </c>
      <c r="V35" s="32"/>
      <c r="W35" s="33">
        <f>W33*W34+X36</f>
        <v>4637500</v>
      </c>
      <c r="X35" s="34"/>
    </row>
    <row r="36" spans="9:24" ht="15.75" x14ac:dyDescent="0.25">
      <c r="S36" s="12"/>
      <c r="T36" s="11"/>
      <c r="U36" s="18" t="s">
        <v>25</v>
      </c>
      <c r="V36" s="24"/>
      <c r="W36" s="35">
        <f>W35*0.9</f>
        <v>4173750</v>
      </c>
      <c r="X36" s="34"/>
    </row>
    <row r="37" spans="9:24" ht="18.75" x14ac:dyDescent="0.3">
      <c r="I37" s="50" t="s">
        <v>40</v>
      </c>
      <c r="J37" s="50"/>
      <c r="K37" s="50"/>
      <c r="L37" s="50"/>
      <c r="M37" s="50"/>
      <c r="N37" s="50"/>
      <c r="S37" s="11"/>
      <c r="T37" s="11"/>
      <c r="U37" s="18" t="s">
        <v>26</v>
      </c>
      <c r="V37" s="24"/>
      <c r="W37" s="35">
        <f>W35*0.8</f>
        <v>3710000</v>
      </c>
      <c r="X37" s="35"/>
    </row>
    <row r="38" spans="9:24" ht="20.25" customHeight="1" x14ac:dyDescent="0.25">
      <c r="U38" s="37" t="s">
        <v>27</v>
      </c>
      <c r="V38" s="38"/>
      <c r="W38" s="39">
        <f>W21*W34</f>
        <v>1113000</v>
      </c>
      <c r="X38" s="39"/>
    </row>
    <row r="39" spans="9:24" ht="15.75" x14ac:dyDescent="0.25">
      <c r="U39" s="18" t="s">
        <v>28</v>
      </c>
      <c r="V39" s="24"/>
      <c r="W39" s="36"/>
      <c r="X39" s="36"/>
    </row>
    <row r="40" spans="9:24" ht="15.75" x14ac:dyDescent="0.25">
      <c r="U40" s="40" t="s">
        <v>29</v>
      </c>
      <c r="V40" s="36"/>
      <c r="W40" s="35">
        <f>W35*0.025/12</f>
        <v>9661.4583333333339</v>
      </c>
      <c r="X40" s="35"/>
    </row>
  </sheetData>
  <mergeCells count="4">
    <mergeCell ref="A9:R9"/>
    <mergeCell ref="A2:R2"/>
    <mergeCell ref="P27:T27"/>
    <mergeCell ref="I37:N3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D49" sqref="D4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W24" sqref="W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44" sqref="F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1" sqref="AA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2023-11-09T04:59:13Z</dcterms:modified>
</cp:coreProperties>
</file>