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khil Gawde\"/>
    </mc:Choice>
  </mc:AlternateContent>
  <xr:revisionPtr revIDLastSave="0" documentId="13_ncr:1_{44F43E37-D133-4CFE-97E0-8C26FC89BA69}" xr6:coauthVersionLast="36" xr6:coauthVersionMax="36" xr10:uidLastSave="{00000000-0000-0000-0000-000000000000}"/>
  <bookViews>
    <workbookView xWindow="0" yWindow="0" windowWidth="28800" windowHeight="12105" activeTab="4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3" i="4" l="1"/>
  <c r="Q32" i="4"/>
  <c r="Q31" i="4"/>
  <c r="Q29" i="4"/>
  <c r="Q30" i="4"/>
  <c r="Q28" i="4"/>
  <c r="Q27" i="4"/>
  <c r="Q26" i="4"/>
  <c r="Q25" i="4"/>
  <c r="Q24" i="4"/>
  <c r="Q23" i="4"/>
  <c r="Q22" i="4"/>
  <c r="Q21" i="4"/>
  <c r="Q20" i="4"/>
  <c r="H21" i="4" l="1"/>
  <c r="Q12" i="4" l="1"/>
  <c r="P12" i="4"/>
  <c r="P11" i="4"/>
  <c r="Q11" i="4" s="1"/>
  <c r="Q10" i="4"/>
  <c r="P10" i="4"/>
  <c r="P9" i="4"/>
  <c r="Q9" i="4" s="1"/>
  <c r="Q8" i="4"/>
  <c r="P8" i="4"/>
  <c r="P7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<sst xmlns="http://schemas.openxmlformats.org/spreadsheetml/2006/main" count="33" uniqueCount="27">
  <si>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</si>
  <si>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</si>
  <si>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</si>
  <si>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</si>
  <si>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</si>
  <si>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</si>
  <si>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</si>
  <si>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</si>
  <si>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</si>
  <si>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</si>
  <si>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</si>
  <si>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</si>
  <si>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</si>
  <si>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201, 2nd floor, Bldg A- 1, Lake city tower, mental hosptial road, thane west</t>
  </si>
  <si>
    <t>bua</t>
  </si>
  <si>
    <t>agreement - 31.10.2023 - 80 lakhs</t>
  </si>
  <si>
    <t>rate</t>
  </si>
  <si>
    <t>fmv</t>
  </si>
  <si>
    <t>oc - 2004</t>
  </si>
  <si>
    <t>lake city tower</t>
  </si>
  <si>
    <t>31.10.23</t>
  </si>
  <si>
    <t>20000 to 23000 on ca</t>
  </si>
  <si>
    <t>mca]</t>
  </si>
  <si>
    <t>fb</t>
  </si>
  <si>
    <t>ca</t>
  </si>
  <si>
    <t>loan - 65 lakhs</t>
  </si>
  <si>
    <t>nr. Mental hosp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</si>
</sst>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259253</xdr:colOff>
      <xdr:row>28</xdr:row>
      <xdr:rowOff>76929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FBAD2-DFC6-4343-B02C-94728EC0E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9653" cy="5220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211536</xdr:colOff>
      <xdr:row>44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9BE33-D28D-4A31-88D5-56005075C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32336" cy="7373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897FF-859B-463C-A3E9-B10A64B3E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916B3-F1F0-4E5F-95F4-B1E44F53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440423</xdr:colOff>
      <xdr:row>54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5FFDB-1ADE-43C5-9854-BDF821A0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90023" cy="91262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9BA6C-CC53-4F8C-BADC-1AE798B98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487.5</v>
      </c>
      <c r="C2" s="4">
        <f>B2*1.2</f>
        <v>585</v>
      </c>
      <c r="D2" s="4">
        <f t="shared" ref="D2:D13" si="2">C2*1.2</f>
        <v>702</v>
      </c>
      <c r="E2" s="16">
        <f t="shared" ref="E2:E13" si="3">R2</f>
        <v>9000000</v>
      </c>
      <c r="F2" s="10">
        <f t="shared" ref="F2:F13" si="4">ROUND((E2/B2),0)</f>
        <v>18462</v>
      </c>
      <c r="G2" s="15">
        <f t="shared" ref="G2:G13" si="5">ROUND((E2/C2),0)</f>
        <v>15385</v>
      </c>
      <c r="H2" s="10">
        <f t="shared" ref="H2:H13" si="6">ROUND((E2/D2),0)</f>
        <v>12821</v>
      </c>
      <c r="I2" s="4" t="e">
        <f>#REF!</f>
        <v>#REF!</v>
      </c>
      <c r="J2" s="4" t="str">
        <f t="shared" ref="J2:J13" si="7">S2</f>
        <v>lake city tower</v>
      </c>
      <c r="O2">
        <v>0</v>
      </c>
      <c r="P2">
        <v>585</v>
      </c>
      <c r="Q2">
        <f t="shared" ref="Q2:Q12" si="8">P2/1.2</f>
        <v>487.5</v>
      </c>
      <c r="R2" s="2">
        <v>9000000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679.16666666666674</v>
      </c>
      <c r="C3" s="4">
        <f t="shared" ref="C3:C15" si="9">B3*1.2</f>
        <v>815.00000000000011</v>
      </c>
      <c r="D3" s="4">
        <f t="shared" si="2"/>
        <v>978.00000000000011</v>
      </c>
      <c r="E3" s="16">
        <f t="shared" si="3"/>
        <v>15000000</v>
      </c>
      <c r="F3" s="10">
        <f t="shared" si="4"/>
        <v>22086</v>
      </c>
      <c r="G3" s="15">
        <f t="shared" si="5"/>
        <v>18405</v>
      </c>
      <c r="H3" s="10">
        <f t="shared" si="6"/>
        <v>15337</v>
      </c>
      <c r="I3" s="4" t="e">
        <f>#REF!</f>
        <v>#REF!</v>
      </c>
      <c r="J3" s="4" t="str">
        <f t="shared" si="7"/>
        <v>lake city tower</v>
      </c>
      <c r="O3">
        <v>0</v>
      </c>
      <c r="P3">
        <v>815</v>
      </c>
      <c r="Q3">
        <f t="shared" si="8"/>
        <v>679.16666666666674</v>
      </c>
      <c r="R3" s="2">
        <v>15000000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487.5</v>
      </c>
      <c r="C4" s="4">
        <f t="shared" si="9"/>
        <v>585</v>
      </c>
      <c r="D4" s="4">
        <f t="shared" si="2"/>
        <v>702</v>
      </c>
      <c r="E4" s="16">
        <f t="shared" si="3"/>
        <v>7500000</v>
      </c>
      <c r="F4" s="10">
        <f t="shared" si="4"/>
        <v>15385</v>
      </c>
      <c r="G4" s="10">
        <f t="shared" si="5"/>
        <v>12821</v>
      </c>
      <c r="H4" s="10">
        <f t="shared" si="6"/>
        <v>10684</v>
      </c>
      <c r="I4" s="4" t="e">
        <f>#REF!</f>
        <v>#REF!</v>
      </c>
      <c r="J4" s="4" t="str">
        <f t="shared" si="7"/>
        <v>31.10.23</v>
      </c>
      <c r="O4">
        <v>0</v>
      </c>
      <c r="P4">
        <v>585</v>
      </c>
      <c r="Q4">
        <f t="shared" si="8"/>
        <v>487.5</v>
      </c>
      <c r="R4" s="2">
        <v>7500000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470.83333333333337</v>
      </c>
      <c r="C5" s="4">
        <f t="shared" si="9"/>
        <v>565</v>
      </c>
      <c r="D5" s="4">
        <f t="shared" si="2"/>
        <v>678</v>
      </c>
      <c r="E5" s="16">
        <f t="shared" si="3"/>
        <v>7500000</v>
      </c>
      <c r="F5" s="10">
        <f t="shared" si="4"/>
        <v>15929</v>
      </c>
      <c r="G5" s="15">
        <f t="shared" si="5"/>
        <v>13274</v>
      </c>
      <c r="H5" s="10">
        <f t="shared" si="6"/>
        <v>11062</v>
      </c>
      <c r="I5" s="4" t="e">
        <f>#REF!</f>
        <v>#REF!</v>
      </c>
      <c r="J5" s="4" t="str">
        <f t="shared" si="7"/>
        <v>31.10.23</v>
      </c>
      <c r="O5">
        <v>0</v>
      </c>
      <c r="P5">
        <v>565</v>
      </c>
      <c r="Q5">
        <f t="shared" si="8"/>
        <v>470.83333333333337</v>
      </c>
      <c r="R5" s="2">
        <v>7500000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675</v>
      </c>
      <c r="C6" s="4">
        <f t="shared" si="9"/>
        <v>810</v>
      </c>
      <c r="D6" s="4">
        <f t="shared" si="2"/>
        <v>972</v>
      </c>
      <c r="E6" s="16">
        <f t="shared" si="3"/>
        <v>14500000</v>
      </c>
      <c r="F6" s="10">
        <f t="shared" si="4"/>
        <v>21481</v>
      </c>
      <c r="G6" s="15">
        <f t="shared" si="5"/>
        <v>17901</v>
      </c>
      <c r="H6" s="10">
        <f t="shared" si="6"/>
        <v>14918</v>
      </c>
      <c r="I6" s="4" t="e">
        <f>#REF!</f>
        <v>#REF!</v>
      </c>
      <c r="J6" s="4" t="str">
        <f t="shared" si="7"/>
        <v>lake city tower</v>
      </c>
      <c r="O6">
        <v>0</v>
      </c>
      <c r="P6">
        <f t="shared" ref="P6:P12" si="10">O6/1.2</f>
        <v>0</v>
      </c>
      <c r="Q6">
        <v>675</v>
      </c>
      <c r="R6" s="2">
        <v>14500000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420</v>
      </c>
      <c r="C7" s="4">
        <f t="shared" si="9"/>
        <v>504</v>
      </c>
      <c r="D7" s="4">
        <f t="shared" si="2"/>
        <v>604.79999999999995</v>
      </c>
      <c r="E7" s="16">
        <f t="shared" si="3"/>
        <v>8000000</v>
      </c>
      <c r="F7" s="10">
        <f t="shared" si="4"/>
        <v>19048</v>
      </c>
      <c r="G7" s="10">
        <f t="shared" si="5"/>
        <v>15873</v>
      </c>
      <c r="H7" s="10">
        <f t="shared" si="6"/>
        <v>13228</v>
      </c>
      <c r="I7" s="4" t="e">
        <f>#REF!</f>
        <v>#REF!</v>
      </c>
      <c r="J7" s="4" t="str">
        <f t="shared" si="7"/>
        <v>nr. Mental hosp road</v>
      </c>
      <c r="O7">
        <v>0</v>
      </c>
      <c r="P7">
        <f t="shared" si="10"/>
        <v>0</v>
      </c>
      <c r="Q7">
        <v>420</v>
      </c>
      <c r="R7" s="2">
        <v>8000000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565</v>
      </c>
      <c r="O19" t="s">
        <v>22</v>
      </c>
    </row>
    <row r="20" spans="7:24" x14ac:dyDescent="0.25">
      <c r="G20" t="s">
        <v>16</v>
      </c>
      <c r="H20">
        <v>14500</v>
      </c>
      <c r="O20">
        <v>9.8800000000000008</v>
      </c>
      <c r="P20">
        <v>14.97</v>
      </c>
      <c r="Q20">
        <f>P20*O20</f>
        <v>147.90360000000001</v>
      </c>
    </row>
    <row r="21" spans="7:24" x14ac:dyDescent="0.25">
      <c r="G21" t="s">
        <v>17</v>
      </c>
      <c r="H21">
        <f>H20*H19</f>
        <v>8192500</v>
      </c>
      <c r="O21">
        <v>7.14</v>
      </c>
      <c r="P21">
        <v>8.92</v>
      </c>
      <c r="Q21">
        <f t="shared" ref="Q21:Q31" si="21">P21*O21</f>
        <v>63.688799999999993</v>
      </c>
    </row>
    <row r="22" spans="7:24" x14ac:dyDescent="0.25">
      <c r="G22" s="6"/>
      <c r="H22" s="6"/>
      <c r="O22">
        <v>3.04</v>
      </c>
      <c r="P22">
        <v>4.3899999999999997</v>
      </c>
      <c r="Q22">
        <f t="shared" si="21"/>
        <v>13.345599999999999</v>
      </c>
    </row>
    <row r="23" spans="7:24" x14ac:dyDescent="0.25">
      <c r="O23">
        <v>3.8</v>
      </c>
      <c r="P23">
        <v>6.02</v>
      </c>
      <c r="Q23">
        <f t="shared" si="21"/>
        <v>22.875999999999998</v>
      </c>
    </row>
    <row r="24" spans="7:24" x14ac:dyDescent="0.25">
      <c r="O24">
        <v>12.57</v>
      </c>
      <c r="P24" s="11">
        <v>8.94</v>
      </c>
      <c r="Q24">
        <f t="shared" si="21"/>
        <v>112.3758</v>
      </c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O25">
        <v>1.9</v>
      </c>
      <c r="P25" s="11">
        <v>9.5</v>
      </c>
      <c r="Q25">
        <f t="shared" si="21"/>
        <v>18.05</v>
      </c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O26">
        <v>8.69</v>
      </c>
      <c r="P26" s="11">
        <v>1.49</v>
      </c>
      <c r="Q26">
        <f t="shared" si="21"/>
        <v>12.948099999999998</v>
      </c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O27">
        <v>6.32</v>
      </c>
      <c r="P27" s="11">
        <v>6.76</v>
      </c>
      <c r="Q27">
        <f t="shared" si="21"/>
        <v>42.723199999999999</v>
      </c>
      <c r="R27" s="11"/>
      <c r="T27" s="11"/>
      <c r="U27" s="11"/>
      <c r="V27" s="11"/>
      <c r="W27" s="11"/>
      <c r="X27" s="11"/>
    </row>
    <row r="28" spans="7:24" x14ac:dyDescent="0.25">
      <c r="G28" t="s">
        <v>25</v>
      </c>
      <c r="O28">
        <v>7.2</v>
      </c>
      <c r="P28" s="11">
        <v>3.98</v>
      </c>
      <c r="Q28">
        <f t="shared" si="21"/>
        <v>28.655999999999999</v>
      </c>
      <c r="R28" s="12"/>
      <c r="T28" s="12"/>
      <c r="U28" s="12"/>
      <c r="V28" s="11"/>
      <c r="W28" s="11"/>
      <c r="X28" s="11"/>
    </row>
    <row r="29" spans="7:24" x14ac:dyDescent="0.25">
      <c r="P29" s="11"/>
      <c r="Q29">
        <f>SUM(Q20:Q28)</f>
        <v>462.56710000000004</v>
      </c>
      <c r="R29" s="11"/>
      <c r="T29" s="11"/>
      <c r="U29" s="11"/>
      <c r="V29" s="11"/>
      <c r="W29" s="11"/>
      <c r="X29" s="11"/>
    </row>
    <row r="30" spans="7:24" x14ac:dyDescent="0.25">
      <c r="P30" s="11"/>
      <c r="Q30">
        <f t="shared" si="21"/>
        <v>0</v>
      </c>
      <c r="R30" s="11"/>
      <c r="T30" s="11"/>
      <c r="U30" s="11"/>
      <c r="V30" s="11"/>
      <c r="W30" s="11"/>
      <c r="X30" s="11"/>
    </row>
    <row r="31" spans="7:24" x14ac:dyDescent="0.25">
      <c r="O31" t="s">
        <v>23</v>
      </c>
      <c r="P31" s="11"/>
      <c r="Q31">
        <f>Q25+Q26</f>
        <v>30.998100000000001</v>
      </c>
      <c r="R31" s="11"/>
      <c r="T31" s="11"/>
      <c r="U31" s="11"/>
      <c r="V31" s="11"/>
      <c r="W31" s="11"/>
      <c r="X31" s="11"/>
    </row>
    <row r="32" spans="7:24" x14ac:dyDescent="0.25">
      <c r="O32" t="s">
        <v>24</v>
      </c>
      <c r="P32" s="11"/>
      <c r="Q32" s="11">
        <f>Q29-Q31</f>
        <v>431.56900000000002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f>H19/Q29</f>
        <v>1.2214444131456819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5:24" x14ac:dyDescent="0.25">
      <c r="Q34" s="11"/>
      <c r="R34" s="11"/>
    </row>
    <row r="35" spans="15:24" x14ac:dyDescent="0.25">
      <c r="Q35" s="11"/>
      <c r="R35" s="11"/>
      <c r="T35" s="6"/>
    </row>
    <row r="36" spans="15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2023-11-16T05:02:09Z</dcterms:modified>
</cp:coreProperties>
</file>