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Dahisar (East)_Dinesh Sanap\"/>
    </mc:Choice>
  </mc:AlternateContent>
  <xr:revisionPtr revIDLastSave="0" documentId="13_ncr:1_{A6F9348D-8D1E-458E-B0D7-37BEBC146048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1" i="4" l="1"/>
  <c r="P11" i="4"/>
  <c r="Q10" i="4"/>
  <c r="P10" i="4"/>
  <c r="Q9" i="4"/>
  <c r="Q8" i="4"/>
  <c r="P9" i="4"/>
  <c r="P8" i="4"/>
  <c r="G31" i="4"/>
  <c r="I31" i="4" s="1"/>
  <c r="P6" i="4" l="1"/>
  <c r="B6" i="4" s="1"/>
  <c r="C6" i="4" s="1"/>
  <c r="C5" i="25"/>
  <c r="C4" i="25"/>
  <c r="C3" i="25"/>
  <c r="P2" i="4"/>
  <c r="P3" i="4"/>
  <c r="B3" i="4" s="1"/>
  <c r="C3" i="4" s="1"/>
  <c r="D3" i="4" s="1"/>
  <c r="P4" i="4"/>
  <c r="P5" i="4"/>
  <c r="Q7" i="4"/>
  <c r="B7" i="4" s="1"/>
  <c r="C7" i="4" s="1"/>
  <c r="D7" i="4" s="1"/>
  <c r="B9" i="4"/>
  <c r="C9" i="4" s="1"/>
  <c r="D9" i="4" s="1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<sst xmlns="http://schemas.openxmlformats.org/spreadsheetml/2006/main" count="132" uniqueCount="90">
  <si>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</si>
  <si>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</si>
  <si>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</si>
  <si>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</si>
  <si>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</si>
  <si>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</si>
  <si>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</si>
  <si>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</si>
  <si>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</si>
  <si>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</si>
  <si>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</si>
  <si>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</si>
  <si>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</si>
  <si>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</si>
  <si>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</si>
  <si>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</si>
  <si>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</si>
  <si>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</si>
  <si>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</si>
  <si>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</si>
  <si>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</si>
  <si>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</si>
  <si>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</si>
  <si>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</si>
  <si>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</si>
  <si>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</si>
  <si>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</si>
  <si>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</si>
  <si>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</si>
  <si>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</si>
  <si>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</si>
  <si>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</si>
  <si>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</si>
  <si>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</si>
  <si>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</si>
  <si>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</si>
  <si>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</si>
  <si>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</si>
  <si>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</si>
  <si>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</si>
  <si>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</si>
  <si>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</si>
  <si>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</si>
  <si>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</si>
  <si>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</si>
  <si>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</si>
  <si>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</si>
  <si>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</si>
  <si>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</si>
  <si>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</si>
  <si>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</si>
  <si>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</si>
  <si>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</si>
  <si>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</si>
  <si>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</si>
  <si>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</si>
  <si>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</si>
  <si>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</si>
  <si>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</si>
  <si>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</si>
  <si>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</si>
  <si>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</si>
  <si>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</si>
  <si>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</si>
  <si>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</si>
  <si>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</si>
  <si>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</si>
  <si>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</si>
  <si>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</si>
  <si>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</si>
  <si>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</si>
  <si>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</si>
  <si>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</si>
  <si>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</si>
  <si>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</si>
  <si>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</si>
  <si>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</si>
  <si>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</si>
  <si>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</si>
  <si>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</si>
  <si>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</si>
  <si>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</si>
  <si>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</si>
  <si>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</si>
  <si>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27.07.2021</t>
  </si>
  <si>
    <t>ACA</t>
  </si>
  <si>
    <t>IGR-03.02.23</t>
  </si>
  <si>
    <t>IGR-24.03.23</t>
  </si>
  <si>
    <t>IGR-20.06.23</t>
  </si>
  <si>
    <t>IGR-03.11.23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</si>
</sst>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392281</xdr:colOff>
      <xdr:row>47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2E941C-F644-CB72-BF09-A51FD0A62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84281" cy="87070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CE214F-3BFD-DEA8-2CC1-46C8E8A6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D99F59-4BC7-4242-6E78-B2C07476E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497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297018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AD619D-D8D8-741E-8791-33B614B16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89018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249642</xdr:colOff>
      <xdr:row>45</xdr:row>
      <xdr:rowOff>105913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33A838-AEE4-1237-2456-3F93BCC39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270442" cy="8154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23</xdr:col>
      <xdr:colOff>287747</xdr:colOff>
      <xdr:row>93</xdr:row>
      <xdr:rowOff>20302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3756A4-A3F1-B466-D696-D3BCF177A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429625"/>
          <a:ext cx="14308547" cy="8973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116273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29BB62-86F1-8B88-470E-07E77A9AC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37073" cy="8230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202010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D8388A-62E2-3EF9-1F03-D75E34A5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22810" cy="8907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384863-FC78-9A4C-26D7-4E3DF3B11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7979E4-4623-CD5B-E713-D1D1153A3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AC7BD5-AC19-462D-F125-5F5092AB6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7" sqref="C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23500</v>
      </c>
      <c r="D3" s="24" t="s">
        <v>76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20800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20800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23500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365</v>
      </c>
      <c r="D18" s="26"/>
      <c r="F18" s="19"/>
    </row>
    <row r="19" spans="1:6" x14ac:dyDescent="0.25">
      <c r="A19" s="16" t="s">
        <v>74</v>
      </c>
      <c r="B19" s="6"/>
      <c r="C19" s="32">
        <f>C18*C16</f>
        <v>8577500</v>
      </c>
      <c r="D19" s="33"/>
      <c r="E19" s="70"/>
      <c r="F19" s="34"/>
    </row>
    <row r="20" spans="1:6" x14ac:dyDescent="0.25">
      <c r="A20" s="16" t="s">
        <v>24</v>
      </c>
      <c r="C20" s="35">
        <f>C19*90%</f>
        <v>7719750</v>
      </c>
      <c r="D20" s="32"/>
      <c r="F20" s="19"/>
    </row>
    <row r="21" spans="1:6" x14ac:dyDescent="0.25">
      <c r="A21" s="16" t="s">
        <v>25</v>
      </c>
      <c r="C21" s="35">
        <f>C19*80%</f>
        <v>6862000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985500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17869.791666666668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H31" sqref="H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365</v>
      </c>
      <c r="C2" s="4">
        <f t="shared" ref="C2:C16" si="1">B2*1.2</f>
        <v>438</v>
      </c>
      <c r="D2" s="4">
        <f t="shared" ref="D2:D16" si="2">C2*1.2</f>
        <v>525.6</v>
      </c>
      <c r="E2" s="5">
        <f t="shared" ref="E2:E16" si="3">R2</f>
        <v>8700000</v>
      </c>
      <c r="F2" s="78">
        <f t="shared" ref="F2:F15" si="4">ROUND((E2/B2),0)</f>
        <v>23836</v>
      </c>
      <c r="G2" s="78">
        <f t="shared" ref="G2:G15" si="5">ROUND((E2/C2),0)</f>
        <v>19863</v>
      </c>
      <c r="H2" s="78">
        <f t="shared" ref="H2:H15" si="6">ROUND((E2/D2),0)</f>
        <v>16553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5" si="9">O2/1.2</f>
        <v>0</v>
      </c>
      <c r="Q2" s="7">
        <v>365</v>
      </c>
      <c r="R2" s="79">
        <v>8700000</v>
      </c>
      <c r="S2" s="2"/>
    </row>
    <row r="3" spans="1:19" x14ac:dyDescent="0.25">
      <c r="A3" s="4">
        <v>2</v>
      </c>
      <c r="B3" s="4">
        <f t="shared" si="0"/>
        <v>434</v>
      </c>
      <c r="C3" s="4">
        <f t="shared" si="1"/>
        <v>520.79999999999995</v>
      </c>
      <c r="D3" s="4">
        <f t="shared" si="2"/>
        <v>624.95999999999992</v>
      </c>
      <c r="E3" s="5">
        <f t="shared" si="3"/>
        <v>11000000</v>
      </c>
      <c r="F3" s="78">
        <f t="shared" si="4"/>
        <v>25346</v>
      </c>
      <c r="G3" s="78">
        <f t="shared" si="5"/>
        <v>21121</v>
      </c>
      <c r="H3" s="78">
        <f t="shared" si="6"/>
        <v>17601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434</v>
      </c>
      <c r="R3" s="79">
        <v>11000000</v>
      </c>
      <c r="S3" s="2"/>
    </row>
    <row r="4" spans="1:19" x14ac:dyDescent="0.25">
      <c r="A4" s="4">
        <v>3</v>
      </c>
      <c r="B4" s="4">
        <f t="shared" si="0"/>
        <v>363</v>
      </c>
      <c r="C4" s="4">
        <f t="shared" si="1"/>
        <v>435.59999999999997</v>
      </c>
      <c r="D4" s="4">
        <f t="shared" si="2"/>
        <v>522.71999999999991</v>
      </c>
      <c r="E4" s="5">
        <f t="shared" si="3"/>
        <v>8500000</v>
      </c>
      <c r="F4" s="78">
        <f t="shared" si="4"/>
        <v>23416</v>
      </c>
      <c r="G4" s="78">
        <f t="shared" si="5"/>
        <v>19513</v>
      </c>
      <c r="H4" s="78">
        <f t="shared" si="6"/>
        <v>16261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363</v>
      </c>
      <c r="R4" s="79">
        <v>8500000</v>
      </c>
      <c r="S4" s="2"/>
    </row>
    <row r="5" spans="1:19" x14ac:dyDescent="0.25">
      <c r="A5" s="4">
        <v>4</v>
      </c>
      <c r="B5" s="4">
        <f t="shared" si="0"/>
        <v>365</v>
      </c>
      <c r="C5" s="4">
        <f t="shared" si="1"/>
        <v>438</v>
      </c>
      <c r="D5" s="4">
        <f t="shared" si="2"/>
        <v>525.6</v>
      </c>
      <c r="E5" s="5">
        <f t="shared" si="3"/>
        <v>8213000</v>
      </c>
      <c r="F5" s="4">
        <f t="shared" si="4"/>
        <v>22501</v>
      </c>
      <c r="G5" s="4">
        <f t="shared" si="5"/>
        <v>18751</v>
      </c>
      <c r="H5" s="4">
        <f t="shared" si="6"/>
        <v>15626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365</v>
      </c>
      <c r="R5" s="2">
        <v>8213000</v>
      </c>
      <c r="S5" s="2"/>
    </row>
    <row r="6" spans="1:19" x14ac:dyDescent="0.25">
      <c r="A6" s="4">
        <v>5</v>
      </c>
      <c r="B6" s="4">
        <f t="shared" si="0"/>
        <v>392</v>
      </c>
      <c r="C6" s="4">
        <f t="shared" si="1"/>
        <v>470.4</v>
      </c>
      <c r="D6" s="4">
        <f t="shared" si="2"/>
        <v>564.4799999999999</v>
      </c>
      <c r="E6" s="5">
        <f t="shared" si="3"/>
        <v>8346000</v>
      </c>
      <c r="F6" s="4">
        <f t="shared" si="4"/>
        <v>21291</v>
      </c>
      <c r="G6" s="4">
        <f t="shared" si="5"/>
        <v>17742</v>
      </c>
      <c r="H6" s="4">
        <f t="shared" si="6"/>
        <v>14785</v>
      </c>
      <c r="I6" s="4">
        <f t="shared" si="7"/>
        <v>0</v>
      </c>
      <c r="J6" s="4">
        <f t="shared" si="8"/>
        <v>0</v>
      </c>
      <c r="O6">
        <v>0</v>
      </c>
      <c r="P6">
        <f t="shared" ref="P6" si="10">O6/1.2</f>
        <v>0</v>
      </c>
      <c r="Q6">
        <v>392</v>
      </c>
      <c r="R6" s="2">
        <v>8346000</v>
      </c>
      <c r="S6" s="2"/>
    </row>
    <row r="7" spans="1:19" x14ac:dyDescent="0.25">
      <c r="A7" s="4">
        <v>6</v>
      </c>
      <c r="B7" s="4">
        <f t="shared" si="0"/>
        <v>362.5</v>
      </c>
      <c r="C7" s="4">
        <f t="shared" si="1"/>
        <v>435</v>
      </c>
      <c r="D7" s="4">
        <f t="shared" si="2"/>
        <v>522</v>
      </c>
      <c r="E7" s="5">
        <f t="shared" si="3"/>
        <v>8200000</v>
      </c>
      <c r="F7" s="4">
        <f t="shared" si="4"/>
        <v>22621</v>
      </c>
      <c r="G7" s="4">
        <f t="shared" si="5"/>
        <v>18851</v>
      </c>
      <c r="H7" s="4">
        <f t="shared" si="6"/>
        <v>15709</v>
      </c>
      <c r="I7" s="4">
        <f t="shared" si="7"/>
        <v>0</v>
      </c>
      <c r="J7" s="4">
        <f t="shared" si="8"/>
        <v>0</v>
      </c>
      <c r="O7">
        <v>0</v>
      </c>
      <c r="P7">
        <v>435</v>
      </c>
      <c r="Q7">
        <f t="shared" ref="Q7" si="11">P7/1.2</f>
        <v>362.5</v>
      </c>
      <c r="R7" s="2">
        <v>8200000</v>
      </c>
      <c r="S7" s="2"/>
    </row>
    <row r="8" spans="1:19" x14ac:dyDescent="0.25">
      <c r="A8" s="4">
        <v>7</v>
      </c>
      <c r="B8" s="4">
        <f t="shared" si="0"/>
        <v>434.08276363636355</v>
      </c>
      <c r="C8" s="4">
        <f t="shared" si="1"/>
        <v>520.89931636363622</v>
      </c>
      <c r="D8" s="4">
        <f t="shared" si="2"/>
        <v>625.07917963636339</v>
      </c>
      <c r="E8" s="5">
        <f t="shared" si="3"/>
        <v>9000000</v>
      </c>
      <c r="F8" s="4">
        <f t="shared" si="4"/>
        <v>20733</v>
      </c>
      <c r="G8" s="4">
        <f t="shared" si="5"/>
        <v>17278</v>
      </c>
      <c r="H8" s="4">
        <f t="shared" si="6"/>
        <v>14398</v>
      </c>
      <c r="I8" s="4">
        <f t="shared" si="7"/>
        <v>0</v>
      </c>
      <c r="J8" s="4">
        <f t="shared" si="8"/>
        <v>0</v>
      </c>
      <c r="O8">
        <v>0</v>
      </c>
      <c r="P8">
        <f>44.36*10.764</f>
        <v>477.49103999999994</v>
      </c>
      <c r="Q8">
        <f>P8/1.1</f>
        <v>434.08276363636355</v>
      </c>
      <c r="R8" s="2">
        <v>9000000</v>
      </c>
      <c r="S8" s="2" t="s">
        <v>86</v>
      </c>
    </row>
    <row r="9" spans="1:19" x14ac:dyDescent="0.25">
      <c r="A9" s="4">
        <v>8</v>
      </c>
      <c r="B9" s="4">
        <f t="shared" si="0"/>
        <v>392.1031636363636</v>
      </c>
      <c r="C9" s="4">
        <f t="shared" si="1"/>
        <v>470.52379636363628</v>
      </c>
      <c r="D9" s="4">
        <f t="shared" si="2"/>
        <v>564.62855563636356</v>
      </c>
      <c r="E9" s="5">
        <f t="shared" si="3"/>
        <v>7946000</v>
      </c>
      <c r="F9" s="4">
        <f t="shared" si="4"/>
        <v>20265</v>
      </c>
      <c r="G9" s="4">
        <f t="shared" si="5"/>
        <v>16888</v>
      </c>
      <c r="H9" s="4">
        <f t="shared" si="6"/>
        <v>14073</v>
      </c>
      <c r="I9" s="4">
        <f t="shared" si="7"/>
        <v>0</v>
      </c>
      <c r="J9" s="4">
        <f t="shared" si="8"/>
        <v>0</v>
      </c>
      <c r="O9">
        <v>0</v>
      </c>
      <c r="P9">
        <f>40.07*10.764</f>
        <v>431.31347999999997</v>
      </c>
      <c r="Q9">
        <f>P9/1.1</f>
        <v>392.1031636363636</v>
      </c>
      <c r="R9" s="2">
        <v>7946000</v>
      </c>
      <c r="S9" s="2" t="s">
        <v>87</v>
      </c>
    </row>
    <row r="10" spans="1:19" x14ac:dyDescent="0.25">
      <c r="A10" s="4">
        <v>9</v>
      </c>
      <c r="B10" s="4">
        <f t="shared" si="0"/>
        <v>392.1031636363636</v>
      </c>
      <c r="C10" s="4">
        <f t="shared" si="1"/>
        <v>470.52379636363628</v>
      </c>
      <c r="D10" s="4">
        <f t="shared" si="2"/>
        <v>564.62855563636356</v>
      </c>
      <c r="E10" s="5">
        <f t="shared" si="3"/>
        <v>7306500</v>
      </c>
      <c r="F10" s="4">
        <f t="shared" si="4"/>
        <v>18634</v>
      </c>
      <c r="G10" s="4">
        <f t="shared" si="5"/>
        <v>15528</v>
      </c>
      <c r="H10" s="4">
        <f t="shared" si="6"/>
        <v>12940</v>
      </c>
      <c r="I10" s="4">
        <f t="shared" si="7"/>
        <v>0</v>
      </c>
      <c r="J10" s="4">
        <f t="shared" si="8"/>
        <v>0</v>
      </c>
      <c r="O10">
        <v>0</v>
      </c>
      <c r="P10">
        <f>40.07*10.764</f>
        <v>431.31347999999997</v>
      </c>
      <c r="Q10">
        <f>P10/1.1</f>
        <v>392.1031636363636</v>
      </c>
      <c r="R10" s="2">
        <v>7306500</v>
      </c>
      <c r="S10" s="2" t="s">
        <v>88</v>
      </c>
    </row>
    <row r="11" spans="1:19" x14ac:dyDescent="0.25">
      <c r="A11" s="4">
        <v>10</v>
      </c>
      <c r="B11" s="4">
        <f t="shared" si="0"/>
        <v>553.17174545454543</v>
      </c>
      <c r="C11" s="4">
        <f t="shared" si="1"/>
        <v>663.80609454545447</v>
      </c>
      <c r="D11" s="4">
        <f t="shared" si="2"/>
        <v>796.56731345454534</v>
      </c>
      <c r="E11" s="5">
        <f t="shared" si="3"/>
        <v>12830600</v>
      </c>
      <c r="F11" s="78">
        <f t="shared" si="4"/>
        <v>23195</v>
      </c>
      <c r="G11" s="78">
        <f t="shared" si="5"/>
        <v>19329</v>
      </c>
      <c r="H11" s="78">
        <f t="shared" si="6"/>
        <v>16107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f>56.53*10.764</f>
        <v>608.48892000000001</v>
      </c>
      <c r="Q11" s="7">
        <f>P11/1.1</f>
        <v>553.17174545454543</v>
      </c>
      <c r="R11" s="79">
        <v>12830600</v>
      </c>
      <c r="S11" s="79" t="s">
        <v>89</v>
      </c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ref="P12:P15" si="12">O12/1.2</f>
        <v>0</v>
      </c>
      <c r="Q12">
        <f t="shared" ref="Q12:Q15" si="13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335</v>
      </c>
    </row>
    <row r="28" spans="1:19" s="10" customFormat="1" x14ac:dyDescent="0.25">
      <c r="C28" s="72" t="s">
        <v>75</v>
      </c>
      <c r="D28" s="72" t="s">
        <v>84</v>
      </c>
      <c r="F28" s="57" t="s">
        <v>85</v>
      </c>
      <c r="G28" s="57">
        <v>365</v>
      </c>
    </row>
    <row r="29" spans="1:19" s="10" customFormat="1" x14ac:dyDescent="0.25">
      <c r="C29" s="72" t="s">
        <v>1</v>
      </c>
      <c r="D29" s="72">
        <v>6637000</v>
      </c>
      <c r="F29" s="57" t="s">
        <v>72</v>
      </c>
      <c r="G29" s="57">
        <v>402</v>
      </c>
      <c r="H29" s="10">
        <f>G29/G28</f>
        <v>1.1013698630136985</v>
      </c>
    </row>
    <row r="30" spans="1:19" s="10" customFormat="1" x14ac:dyDescent="0.25">
      <c r="F30" s="57" t="s">
        <v>73</v>
      </c>
      <c r="G30" s="57">
        <v>23500</v>
      </c>
    </row>
    <row r="31" spans="1:19" s="10" customFormat="1" x14ac:dyDescent="0.25">
      <c r="C31" s="75"/>
      <c r="D31" s="75"/>
      <c r="F31" s="75" t="s">
        <v>74</v>
      </c>
      <c r="G31" s="75">
        <f>G28*G30</f>
        <v>8577500</v>
      </c>
      <c r="H31" s="10">
        <f>G31/D29</f>
        <v>1.2923760735271961</v>
      </c>
      <c r="I31" s="10">
        <f>G31/G27</f>
        <v>25604.4776119403</v>
      </c>
    </row>
    <row r="32" spans="1:19" s="10" customFormat="1" x14ac:dyDescent="0.25">
      <c r="C32" s="75"/>
      <c r="D32" s="75"/>
      <c r="F32" s="75" t="s">
        <v>24</v>
      </c>
      <c r="G32" s="75">
        <f>G31*90%</f>
        <v>7719750</v>
      </c>
    </row>
    <row r="33" spans="3:7" s="10" customFormat="1" x14ac:dyDescent="0.25">
      <c r="C33" s="75"/>
      <c r="D33" s="75"/>
      <c r="F33" s="75" t="s">
        <v>25</v>
      </c>
      <c r="G33" s="75">
        <f>G31*80%</f>
        <v>6862000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6" zoomScaleNormal="100" workbookViewId="0">
      <selection activeCell="A47" sqref="A4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2023-11-08T07:33:19Z</dcterms:modified>
</cp:coreProperties>
</file>