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3BD5CE3-4472-49A0-8B9A-3624754AB9D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34" i="1"/>
  <c r="B33" i="1"/>
  <c r="F16" i="1"/>
  <c r="F15" i="1"/>
  <c r="F12" i="1"/>
  <c r="F11" i="1"/>
  <c r="F10" i="1"/>
  <c r="F9" i="1"/>
  <c r="F8" i="1"/>
  <c r="F7" i="1"/>
  <c r="F6" i="1"/>
  <c r="J27" i="1"/>
  <c r="J26" i="1"/>
  <c r="J4" i="1"/>
  <c r="J5" i="1" s="1"/>
  <c r="B10" i="1" l="1"/>
  <c r="J42" i="1"/>
  <c r="B8" i="1" l="1"/>
  <c r="H3" i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3" i="1"/>
  <c r="G34" i="1"/>
  <c r="H34" i="1" s="1"/>
  <c r="G35" i="1"/>
  <c r="H35" i="1" s="1"/>
  <c r="H33" i="1" l="1"/>
  <c r="I33" i="1"/>
  <c r="D34" i="1"/>
  <c r="I30" i="1" l="1"/>
  <c r="I29" i="1"/>
  <c r="I31" i="1"/>
  <c r="D35" i="1" l="1"/>
  <c r="I25" i="1"/>
  <c r="D33" i="1" l="1"/>
  <c r="I26" i="1"/>
  <c r="I27" i="1"/>
  <c r="I28" i="1"/>
  <c r="J25" i="1" l="1"/>
  <c r="B5" i="1" l="1"/>
  <c r="B11" i="1" l="1"/>
  <c r="B6" i="1"/>
  <c r="B14" i="1"/>
  <c r="B12" i="1" l="1"/>
  <c r="B13" i="1" s="1"/>
  <c r="B15" i="1" s="1"/>
  <c r="B17" i="1" l="1"/>
  <c r="B19" i="1" s="1"/>
</calcChain>
</file>

<file path=xl/sharedStrings.xml><?xml version="1.0" encoding="utf-8"?>
<sst xmlns="http://schemas.openxmlformats.org/spreadsheetml/2006/main" count="31" uniqueCount="30">
  <si>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</si>
  <si>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</si>
  <si>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</si>
  <si>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</si>
  <si>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</si>
  <si>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</si>
  <si>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</si>
  <si>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</si>
  <si>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</si>
  <si>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</si>
  <si>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</si>
  <si>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</si>
  <si>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</si>
  <si>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</si>
  <si>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</si>
  <si>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</si>
  <si>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</si>
  <si>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</si>
  <si>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</si>
  <si>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</si>
  <si>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</si>
  <si>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</si>
  <si>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</si>
  <si>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</si>
  <si>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 area</t>
  </si>
  <si>
    <t>Built up</t>
  </si>
  <si>
    <t>Value / RV</t>
  </si>
  <si>
    <t>Carpet area</t>
  </si>
  <si>
    <t>OT</t>
  </si>
  <si>
    <t>Balcony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</si>
</sst>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0" fontId="9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9" fillId="0" borderId="1" xfId="0" applyFont="1" applyBorder="1" applyAlignment="1">
      <alignment horizontal="center" wrapText="1"/>
    </xf>
    <xf numFmtId="43" fontId="10" fillId="0" borderId="1" xfId="1" applyFont="1" applyFill="1" applyBorder="1"/>
    <xf numFmtId="10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164" fontId="7" fillId="0" borderId="0" xfId="0" applyNumberFormat="1" applyFont="1"/>
    <xf numFmtId="0" fontId="7" fillId="0" borderId="6" xfId="0" applyFont="1" applyBorder="1"/>
    <xf numFmtId="0" fontId="7" fillId="0" borderId="5" xfId="0" applyFont="1" applyBorder="1"/>
    <xf numFmtId="43" fontId="11" fillId="0" borderId="0" xfId="1" applyFont="1" applyFill="1" applyBorder="1"/>
    <xf numFmtId="43" fontId="12" fillId="0" borderId="0" xfId="1" applyFont="1" applyBorder="1"/>
    <xf numFmtId="0" fontId="10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165" fontId="12" fillId="0" borderId="0" xfId="1" applyNumberFormat="1" applyFont="1" applyFill="1" applyBorder="1"/>
    <xf numFmtId="43" fontId="12" fillId="0" borderId="0" xfId="0" applyNumberFormat="1" applyFont="1"/>
    <xf numFmtId="43" fontId="7" fillId="0" borderId="6" xfId="0" applyNumberFormat="1" applyFont="1" applyBorder="1"/>
    <xf numFmtId="43" fontId="10" fillId="0" borderId="9" xfId="0" applyNumberFormat="1" applyFont="1" applyBorder="1"/>
    <xf numFmtId="0" fontId="10" fillId="0" borderId="9" xfId="1" applyNumberFormat="1" applyFont="1" applyFill="1" applyBorder="1"/>
    <xf numFmtId="10" fontId="10" fillId="0" borderId="9" xfId="1" applyNumberFormat="1" applyFont="1" applyFill="1" applyBorder="1"/>
    <xf numFmtId="43" fontId="10" fillId="0" borderId="9" xfId="1" applyFont="1" applyFill="1" applyBorder="1"/>
    <xf numFmtId="43" fontId="13" fillId="0" borderId="0" xfId="1" applyFont="1" applyFill="1" applyBorder="1"/>
    <xf numFmtId="43" fontId="13" fillId="0" borderId="0" xfId="0" applyNumberFormat="1" applyFont="1"/>
    <xf numFmtId="2" fontId="13" fillId="0" borderId="0" xfId="1" applyNumberFormat="1" applyFont="1" applyFill="1" applyBorder="1"/>
    <xf numFmtId="43" fontId="7" fillId="0" borderId="0" xfId="1" applyFont="1" applyFill="1" applyBorder="1"/>
    <xf numFmtId="43" fontId="5" fillId="0" borderId="0" xfId="0" applyNumberFormat="1" applyFont="1"/>
    <xf numFmtId="0" fontId="14" fillId="0" borderId="0" xfId="0" applyFont="1"/>
    <xf numFmtId="0" fontId="15" fillId="0" borderId="0" xfId="0" applyFont="1"/>
    <xf numFmtId="43" fontId="7" fillId="0" borderId="7" xfId="0" applyNumberFormat="1" applyFont="1" applyBorder="1"/>
    <xf numFmtId="164" fontId="13" fillId="0" borderId="0" xfId="1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468492</xdr:colOff>
      <xdr:row>45</xdr:row>
      <xdr:rowOff>77407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1F271-A762-44CE-972A-9B08C1F0C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60492" cy="8649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49333</xdr:colOff>
      <xdr:row>42</xdr:row>
      <xdr:rowOff>115433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BD6ED5-C21D-48B9-B006-184E571C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41333" cy="8116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343629</xdr:colOff>
      <xdr:row>35</xdr:row>
      <xdr:rowOff>153352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8002E5-A48B-4678-9BC5-6BD8CFC2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0429" cy="682085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17</xdr:col>
      <xdr:colOff>372208</xdr:colOff>
      <xdr:row>37</xdr:row>
      <xdr:rowOff>124799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E68A89-BB7A-4FEB-9AC8-C3DE29867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190500"/>
          <a:ext cx="5249008" cy="698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zoomScaleNormal="100" workbookViewId="0">
      <selection activeCell="H11" sqref="H11"/>
    </sheetView>
  </sheetViews>
  <sheetFormatPr defaultRowHeight="15" x14ac:dyDescent="0.25"/>
  <cols>
    <col min="1" max="1" width="21.7109375" bestFit="1" customWidth="1"/>
    <col min="2" max="2" width="18.140625" style="18" bestFit="1" customWidth="1"/>
    <col min="3" max="3" width="15.5703125" style="18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32"/>
      <c r="C1" s="23"/>
      <c r="F1" s="1"/>
      <c r="G1" s="2"/>
      <c r="H1" s="2"/>
      <c r="I1" s="3"/>
      <c r="L1" s="1"/>
      <c r="M1" s="2"/>
      <c r="N1" s="2"/>
      <c r="O1" s="3"/>
    </row>
    <row r="2" spans="1:15" ht="16.5" x14ac:dyDescent="0.3">
      <c r="A2" s="26"/>
      <c r="B2" s="33"/>
      <c r="C2" s="33"/>
      <c r="D2" s="36"/>
      <c r="E2" s="18"/>
      <c r="F2" s="18" t="s">
        <v>13</v>
      </c>
      <c r="G2" s="18"/>
      <c r="H2" s="18"/>
      <c r="I2" s="38"/>
      <c r="L2" s="4"/>
      <c r="O2" s="5"/>
    </row>
    <row r="3" spans="1:15" ht="16.5" x14ac:dyDescent="0.3">
      <c r="A3" s="26" t="s">
        <v>0</v>
      </c>
      <c r="B3" s="34">
        <v>7000</v>
      </c>
      <c r="C3" s="29"/>
      <c r="E3" s="24"/>
      <c r="F3" s="39">
        <v>2020</v>
      </c>
      <c r="G3" s="40">
        <v>2023</v>
      </c>
      <c r="H3" s="41">
        <f>G3-F3</f>
        <v>3</v>
      </c>
      <c r="I3" s="38"/>
      <c r="J3">
        <v>26620</v>
      </c>
      <c r="L3" s="4"/>
      <c r="M3" s="6"/>
      <c r="N3" s="7"/>
      <c r="O3" s="5"/>
    </row>
    <row r="4" spans="1:15" ht="33" x14ac:dyDescent="0.3">
      <c r="A4" s="42" t="s">
        <v>1</v>
      </c>
      <c r="B4" s="34">
        <v>2800</v>
      </c>
      <c r="C4" s="29"/>
      <c r="E4" s="24"/>
      <c r="F4" s="43"/>
      <c r="G4" s="40"/>
      <c r="H4" s="41"/>
      <c r="I4" s="38"/>
      <c r="J4">
        <f>J3/100*115</f>
        <v>30613</v>
      </c>
      <c r="L4" s="8"/>
      <c r="M4" s="6"/>
      <c r="N4" s="7"/>
      <c r="O4" s="5"/>
    </row>
    <row r="5" spans="1:15" ht="16.5" x14ac:dyDescent="0.3">
      <c r="A5" s="26" t="s">
        <v>2</v>
      </c>
      <c r="B5" s="34">
        <f>B3-B4</f>
        <v>4200</v>
      </c>
      <c r="C5" s="47"/>
      <c r="E5" s="45"/>
      <c r="F5" s="18" t="s">
        <v>24</v>
      </c>
      <c r="G5" s="18" t="s">
        <v>25</v>
      </c>
      <c r="H5" s="44"/>
      <c r="I5" s="38"/>
      <c r="J5">
        <f>J4/10.764</f>
        <v>2844.0170940170942</v>
      </c>
      <c r="L5" s="4"/>
      <c r="M5" s="6"/>
      <c r="N5" s="7"/>
      <c r="O5" s="5"/>
    </row>
    <row r="6" spans="1:15" ht="16.5" x14ac:dyDescent="0.3">
      <c r="A6" s="26" t="s">
        <v>3</v>
      </c>
      <c r="B6" s="34">
        <f>B4</f>
        <v>2800</v>
      </c>
      <c r="C6" s="47"/>
      <c r="E6" s="45" t="s">
        <v>27</v>
      </c>
      <c r="F6">
        <f>38.38*10.764</f>
        <v>413.12232</v>
      </c>
      <c r="G6" s="24"/>
      <c r="H6" s="44"/>
      <c r="I6" s="38"/>
      <c r="J6" s="19"/>
      <c r="L6" s="4"/>
      <c r="M6" s="6"/>
      <c r="N6" s="7"/>
      <c r="O6" s="5"/>
    </row>
    <row r="7" spans="1:15" ht="16.5" x14ac:dyDescent="0.3">
      <c r="A7" s="26" t="s">
        <v>4</v>
      </c>
      <c r="B7" s="26">
        <v>0</v>
      </c>
      <c r="C7" s="48"/>
      <c r="E7" s="51" t="s">
        <v>28</v>
      </c>
      <c r="F7" s="52">
        <f>5.57*10.764</f>
        <v>59.955480000000001</v>
      </c>
      <c r="G7" s="45"/>
      <c r="H7" s="45"/>
      <c r="I7" s="18"/>
      <c r="J7" s="19"/>
      <c r="L7" s="4"/>
      <c r="M7" s="9"/>
      <c r="N7" s="10"/>
      <c r="O7" s="5"/>
    </row>
    <row r="8" spans="1:15" ht="16.5" x14ac:dyDescent="0.3">
      <c r="A8" s="26" t="s">
        <v>5</v>
      </c>
      <c r="B8" s="26">
        <f>B9-B7</f>
        <v>60</v>
      </c>
      <c r="C8" s="48"/>
      <c r="E8" s="59" t="s">
        <v>29</v>
      </c>
      <c r="F8" s="52">
        <f>3.53*10.764</f>
        <v>37.996919999999996</v>
      </c>
      <c r="G8" s="24"/>
      <c r="H8" s="45"/>
      <c r="I8" s="18"/>
      <c r="J8" s="19"/>
      <c r="L8" s="4"/>
      <c r="M8" s="9"/>
      <c r="N8" s="10"/>
      <c r="O8" s="5"/>
    </row>
    <row r="9" spans="1:15" ht="16.5" x14ac:dyDescent="0.3">
      <c r="A9" s="26" t="s">
        <v>6</v>
      </c>
      <c r="B9" s="26">
        <v>60</v>
      </c>
      <c r="C9" s="48"/>
      <c r="E9" s="51"/>
      <c r="F9" s="52">
        <f>SUM(F6:F8)</f>
        <v>511.07472000000001</v>
      </c>
      <c r="G9" s="37"/>
      <c r="H9" s="24"/>
      <c r="I9" s="18"/>
      <c r="J9" s="19"/>
      <c r="K9" s="17"/>
      <c r="L9" s="17"/>
      <c r="M9" s="15"/>
      <c r="N9" s="10"/>
      <c r="O9" s="5"/>
    </row>
    <row r="10" spans="1:15" ht="33" x14ac:dyDescent="0.3">
      <c r="A10" s="42" t="s">
        <v>7</v>
      </c>
      <c r="B10" s="26">
        <f>90*B7/B9</f>
        <v>0</v>
      </c>
      <c r="C10" s="48"/>
      <c r="E10" s="51"/>
      <c r="F10" s="52">
        <f>47.48*10.764</f>
        <v>511.07471999999996</v>
      </c>
      <c r="G10" s="40"/>
      <c r="H10" s="24"/>
      <c r="I10" s="18"/>
      <c r="J10" s="19"/>
      <c r="K10" s="17"/>
      <c r="L10" s="17"/>
      <c r="M10" s="15"/>
      <c r="N10" s="10"/>
      <c r="O10" s="5"/>
    </row>
    <row r="11" spans="1:15" ht="16.5" x14ac:dyDescent="0.3">
      <c r="A11" s="26"/>
      <c r="B11" s="35">
        <f>B10%</f>
        <v>0</v>
      </c>
      <c r="C11" s="49"/>
      <c r="E11" s="53"/>
      <c r="F11" s="52">
        <f>F10*1.1</f>
        <v>562.18219199999999</v>
      </c>
      <c r="G11" s="45"/>
      <c r="H11" s="24"/>
      <c r="I11" s="24"/>
      <c r="J11" s="19"/>
      <c r="K11" s="55"/>
      <c r="L11" s="17"/>
      <c r="M11" s="15"/>
      <c r="N11" s="11"/>
      <c r="O11" s="5"/>
    </row>
    <row r="12" spans="1:15" ht="16.5" x14ac:dyDescent="0.3">
      <c r="A12" s="26" t="s">
        <v>8</v>
      </c>
      <c r="B12" s="34">
        <f>B6*B11</f>
        <v>0</v>
      </c>
      <c r="C12" s="50"/>
      <c r="E12" s="51"/>
      <c r="F12" s="52">
        <f>F11*1.3</f>
        <v>730.83684960000005</v>
      </c>
      <c r="G12" s="45"/>
      <c r="H12" s="24"/>
      <c r="I12" s="58"/>
      <c r="J12" s="19"/>
      <c r="K12" s="17"/>
      <c r="L12" s="17"/>
      <c r="M12" s="15"/>
      <c r="N12" s="7"/>
      <c r="O12" s="5"/>
    </row>
    <row r="13" spans="1:15" ht="16.5" x14ac:dyDescent="0.3">
      <c r="A13" s="26" t="s">
        <v>9</v>
      </c>
      <c r="B13" s="34">
        <f>B6-B12</f>
        <v>2800</v>
      </c>
      <c r="C13" s="50"/>
      <c r="E13" s="54"/>
      <c r="F13" s="24">
        <v>731</v>
      </c>
      <c r="G13" s="24"/>
      <c r="H13" s="24"/>
      <c r="I13" s="18"/>
      <c r="J13" s="19"/>
      <c r="K13" s="17"/>
      <c r="L13" s="17"/>
      <c r="M13" s="15"/>
      <c r="N13" s="7"/>
      <c r="O13" s="5"/>
    </row>
    <row r="14" spans="1:15" ht="16.5" x14ac:dyDescent="0.3">
      <c r="A14" s="26" t="s">
        <v>2</v>
      </c>
      <c r="B14" s="34">
        <f>B5</f>
        <v>4200</v>
      </c>
      <c r="C14" s="47"/>
      <c r="E14" s="24"/>
      <c r="F14" s="18">
        <v>4500</v>
      </c>
      <c r="G14" s="18"/>
      <c r="H14" s="24"/>
      <c r="I14" s="18"/>
      <c r="J14" s="19"/>
      <c r="K14" s="17"/>
      <c r="L14" s="17"/>
      <c r="M14" s="15"/>
      <c r="N14" s="7"/>
      <c r="O14" s="5"/>
    </row>
    <row r="15" spans="1:15" ht="16.5" x14ac:dyDescent="0.3">
      <c r="A15" s="26" t="s">
        <v>10</v>
      </c>
      <c r="B15" s="34">
        <f>B14+B13</f>
        <v>7000</v>
      </c>
      <c r="C15" s="29"/>
      <c r="E15" s="24"/>
      <c r="F15" s="24">
        <f>F14*F13</f>
        <v>3289500</v>
      </c>
      <c r="H15" s="24"/>
      <c r="I15" s="18"/>
      <c r="J15" s="17"/>
      <c r="K15" s="17"/>
      <c r="L15" s="17"/>
      <c r="M15" s="15"/>
      <c r="N15" s="7"/>
      <c r="O15" s="5"/>
    </row>
    <row r="16" spans="1:15" ht="16.5" x14ac:dyDescent="0.3">
      <c r="A16" s="26" t="s">
        <v>23</v>
      </c>
      <c r="B16" s="27">
        <v>511</v>
      </c>
      <c r="C16" s="27"/>
      <c r="E16" s="24"/>
      <c r="F16" s="24">
        <f>F15/511</f>
        <v>6437.3776908023483</v>
      </c>
      <c r="G16" s="45"/>
      <c r="H16" s="45"/>
      <c r="I16" s="46"/>
      <c r="L16" s="4"/>
      <c r="N16" s="10"/>
      <c r="O16" s="5"/>
    </row>
    <row r="17" spans="1:15" ht="16.5" x14ac:dyDescent="0.3">
      <c r="A17" s="26" t="s">
        <v>26</v>
      </c>
      <c r="B17" s="28">
        <f>B15*B16</f>
        <v>3577000</v>
      </c>
      <c r="C17" s="28"/>
      <c r="E17" s="24"/>
      <c r="F17" s="24"/>
      <c r="G17" s="24"/>
      <c r="H17" s="45"/>
      <c r="I17" s="46"/>
      <c r="L17" s="4"/>
      <c r="N17" s="13"/>
      <c r="O17" s="12"/>
    </row>
    <row r="18" spans="1:15" ht="16.5" x14ac:dyDescent="0.3">
      <c r="A18" s="26" t="s">
        <v>12</v>
      </c>
      <c r="B18" s="29">
        <f>562*B4</f>
        <v>1573600</v>
      </c>
      <c r="C18" s="29"/>
      <c r="E18" s="24"/>
      <c r="F18" s="24"/>
      <c r="G18" s="18"/>
      <c r="H18" s="18"/>
      <c r="I18" s="38"/>
    </row>
    <row r="19" spans="1:15" ht="16.5" x14ac:dyDescent="0.3">
      <c r="A19" s="26" t="s">
        <v>16</v>
      </c>
      <c r="B19" s="29">
        <f>B17*0.03/12</f>
        <v>8942.5</v>
      </c>
      <c r="C19" s="24"/>
      <c r="E19" s="24"/>
      <c r="F19" s="57"/>
      <c r="G19" s="18"/>
      <c r="H19" s="18"/>
      <c r="I19" s="18"/>
    </row>
    <row r="20" spans="1:15" ht="18.75" x14ac:dyDescent="0.3">
      <c r="A20" s="18"/>
      <c r="B20" s="24"/>
      <c r="C20" s="24"/>
      <c r="D20" s="18"/>
      <c r="E20" s="56"/>
      <c r="F20" s="56"/>
      <c r="G20" s="56"/>
      <c r="H20" s="18"/>
      <c r="I20" s="18"/>
    </row>
    <row r="21" spans="1:15" x14ac:dyDescent="0.25">
      <c r="B21" s="24"/>
      <c r="C21" s="24"/>
    </row>
    <row r="23" spans="1:15" x14ac:dyDescent="0.25">
      <c r="D23" t="s">
        <v>14</v>
      </c>
    </row>
    <row r="24" spans="1:15" x14ac:dyDescent="0.25">
      <c r="B24" s="21" t="s">
        <v>20</v>
      </c>
      <c r="C24" s="21" t="s">
        <v>15</v>
      </c>
      <c r="D24" s="20" t="s">
        <v>21</v>
      </c>
      <c r="E24" s="20"/>
      <c r="F24" s="20" t="s">
        <v>11</v>
      </c>
      <c r="G24" s="20" t="s">
        <v>17</v>
      </c>
      <c r="H24" s="20" t="s">
        <v>18</v>
      </c>
      <c r="I24" s="20" t="s">
        <v>19</v>
      </c>
      <c r="J24" s="20"/>
    </row>
    <row r="25" spans="1:15" ht="17.25" x14ac:dyDescent="0.3">
      <c r="B25" s="21">
        <v>770</v>
      </c>
      <c r="C25" s="21"/>
      <c r="D25" s="20"/>
      <c r="E25" s="20"/>
      <c r="F25" s="20">
        <v>3500000</v>
      </c>
      <c r="G25" s="22" t="e">
        <f t="shared" ref="G25:G31" si="0">F25/C25</f>
        <v>#DIV/0!</v>
      </c>
      <c r="H25" s="22" t="e">
        <f>F25/D25</f>
        <v>#DIV/0!</v>
      </c>
      <c r="I25" s="22">
        <f t="shared" ref="I25:I31" si="1">F25/B25</f>
        <v>4545.454545454545</v>
      </c>
      <c r="J25" s="20" t="e">
        <f>B25/C25</f>
        <v>#DIV/0!</v>
      </c>
      <c r="K25" s="25"/>
    </row>
    <row r="26" spans="1:15" ht="17.25" x14ac:dyDescent="0.3">
      <c r="B26" s="21"/>
      <c r="C26" s="21">
        <v>695</v>
      </c>
      <c r="D26" s="20"/>
      <c r="E26" s="20"/>
      <c r="F26" s="20">
        <v>5110000</v>
      </c>
      <c r="G26" s="22">
        <f t="shared" si="0"/>
        <v>7352.517985611511</v>
      </c>
      <c r="H26" s="22" t="e">
        <f>F26/D26</f>
        <v>#DIV/0!</v>
      </c>
      <c r="I26" s="22" t="e">
        <f t="shared" si="1"/>
        <v>#DIV/0!</v>
      </c>
      <c r="J26" s="20">
        <f>D26/C26</f>
        <v>0</v>
      </c>
      <c r="K26" s="25"/>
    </row>
    <row r="27" spans="1:15" x14ac:dyDescent="0.25">
      <c r="B27" s="21"/>
      <c r="C27" s="21"/>
      <c r="D27" s="20"/>
      <c r="E27" s="20"/>
      <c r="F27" s="22"/>
      <c r="G27" s="22" t="e">
        <f t="shared" si="0"/>
        <v>#DIV/0!</v>
      </c>
      <c r="H27" s="22" t="e">
        <f t="shared" ref="H27:H31" si="2">F27/D27</f>
        <v>#DIV/0!</v>
      </c>
      <c r="I27" s="22" t="e">
        <f t="shared" si="1"/>
        <v>#DIV/0!</v>
      </c>
      <c r="J27" s="20" t="e">
        <f>D27/C27</f>
        <v>#DIV/0!</v>
      </c>
    </row>
    <row r="28" spans="1:15" x14ac:dyDescent="0.25">
      <c r="B28" s="21"/>
      <c r="C28" s="21"/>
      <c r="D28" s="20"/>
      <c r="E28" s="20"/>
      <c r="F28" s="22"/>
      <c r="G28" s="22" t="e">
        <f t="shared" si="0"/>
        <v>#DIV/0!</v>
      </c>
      <c r="H28" s="22" t="e">
        <f t="shared" si="2"/>
        <v>#DIV/0!</v>
      </c>
      <c r="I28" s="22" t="e">
        <f t="shared" si="1"/>
        <v>#DIV/0!</v>
      </c>
      <c r="J28" s="20"/>
    </row>
    <row r="29" spans="1:15" x14ac:dyDescent="0.25">
      <c r="D29" s="30"/>
      <c r="F29" s="31"/>
      <c r="G29" s="31" t="e">
        <f t="shared" si="0"/>
        <v>#DIV/0!</v>
      </c>
      <c r="H29" s="22" t="e">
        <f t="shared" si="2"/>
        <v>#DIV/0!</v>
      </c>
      <c r="I29" s="31" t="e">
        <f t="shared" si="1"/>
        <v>#DIV/0!</v>
      </c>
    </row>
    <row r="30" spans="1:15" x14ac:dyDescent="0.25">
      <c r="F30" s="31"/>
      <c r="G30" s="31" t="e">
        <f t="shared" si="0"/>
        <v>#DIV/0!</v>
      </c>
      <c r="H30" s="31" t="e">
        <f t="shared" si="2"/>
        <v>#DIV/0!</v>
      </c>
      <c r="I30" s="31" t="e">
        <f t="shared" si="1"/>
        <v>#DIV/0!</v>
      </c>
    </row>
    <row r="31" spans="1:15" x14ac:dyDescent="0.25">
      <c r="F31" s="30"/>
      <c r="G31" s="31" t="e">
        <f t="shared" si="0"/>
        <v>#DIV/0!</v>
      </c>
      <c r="H31" s="31" t="e">
        <f t="shared" si="2"/>
        <v>#DIV/0!</v>
      </c>
      <c r="I31" s="31" t="e">
        <f t="shared" si="1"/>
        <v>#DIV/0!</v>
      </c>
    </row>
    <row r="32" spans="1:15" x14ac:dyDescent="0.25">
      <c r="B32" s="18" t="s">
        <v>22</v>
      </c>
    </row>
    <row r="33" spans="1:10" x14ac:dyDescent="0.25">
      <c r="B33" s="18">
        <f>49.77*10.764</f>
        <v>535.72428000000002</v>
      </c>
      <c r="C33" s="18">
        <v>2800000</v>
      </c>
      <c r="D33">
        <f>C33/B33</f>
        <v>5226.5691597924215</v>
      </c>
      <c r="E33">
        <v>807600</v>
      </c>
      <c r="F33">
        <v>30000</v>
      </c>
      <c r="G33">
        <f>F33+E33+C33</f>
        <v>3637600</v>
      </c>
      <c r="H33">
        <f>G33/B33</f>
        <v>6790.0599913074684</v>
      </c>
      <c r="I33" s="14" t="e">
        <f>G33/A33</f>
        <v>#DIV/0!</v>
      </c>
    </row>
    <row r="34" spans="1:10" x14ac:dyDescent="0.25">
      <c r="B34" s="18">
        <f>65.16*10.764</f>
        <v>701.38223999999991</v>
      </c>
      <c r="C34" s="18">
        <v>3525000</v>
      </c>
      <c r="D34">
        <f>C34/B34</f>
        <v>5025.7902167582697</v>
      </c>
      <c r="E34">
        <v>829000</v>
      </c>
      <c r="F34">
        <v>30000</v>
      </c>
      <c r="G34">
        <f>F34+E34+C34</f>
        <v>4384000</v>
      </c>
      <c r="H34">
        <f>G34/B34</f>
        <v>6250.5146979484407</v>
      </c>
      <c r="I34" s="14"/>
    </row>
    <row r="35" spans="1:10" x14ac:dyDescent="0.25">
      <c r="D35" t="e">
        <f>C35/B35</f>
        <v>#DIV/0!</v>
      </c>
      <c r="E35">
        <v>1105000</v>
      </c>
      <c r="F35">
        <v>30000</v>
      </c>
      <c r="G35">
        <f>F35+E35+C35</f>
        <v>1135000</v>
      </c>
      <c r="H35" t="e">
        <f>G35/B35</f>
        <v>#DIV/0!</v>
      </c>
    </row>
    <row r="36" spans="1:10" ht="15.75" x14ac:dyDescent="0.25">
      <c r="A36" s="16"/>
    </row>
    <row r="37" spans="1:10" ht="15.75" x14ac:dyDescent="0.25">
      <c r="A37" s="16"/>
    </row>
    <row r="38" spans="1:10" ht="15.75" x14ac:dyDescent="0.25">
      <c r="A38" s="16"/>
    </row>
    <row r="39" spans="1:10" ht="15.75" x14ac:dyDescent="0.25">
      <c r="A39" s="16"/>
    </row>
    <row r="40" spans="1:10" ht="15.75" x14ac:dyDescent="0.25">
      <c r="A40" s="16"/>
    </row>
    <row r="41" spans="1:10" ht="15.75" x14ac:dyDescent="0.25">
      <c r="A41" s="16"/>
    </row>
    <row r="42" spans="1:10" ht="15.75" x14ac:dyDescent="0.25">
      <c r="A42" s="16"/>
      <c r="H42">
        <v>18</v>
      </c>
      <c r="I42">
        <v>35</v>
      </c>
      <c r="J42">
        <f>I42*H42</f>
        <v>630</v>
      </c>
    </row>
    <row r="62" spans="4:6" x14ac:dyDescent="0.25">
      <c r="D62" s="14"/>
      <c r="E62" s="14"/>
      <c r="F62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B0D3-5EA4-4EDD-B6F8-6FCA69F5F52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3A2-11A8-44D5-9F37-7FDE7AB1250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7641-85C3-4DD8-AA9A-6652FBC5D83C}">
  <dimension ref="A1"/>
  <sheetViews>
    <sheetView tabSelected="1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EA78-9DF1-45AB-97B2-C22F0173251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4595-E115-459C-AB33-89B43AC3E2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2023-11-07T09:05:33Z</dcterms:modified>
</cp:coreProperties>
</file>