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FD4C2B7-56F6-4B34-8871-27B35DE5E7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20" i="1"/>
  <c r="H12" i="1"/>
  <c r="H14" i="1" s="1"/>
  <c r="H15" i="1" s="1"/>
  <c r="B37" i="1"/>
  <c r="B36" i="1"/>
  <c r="B35" i="1"/>
  <c r="H5" i="1"/>
  <c r="F5" i="1"/>
  <c r="G5" i="1" s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<sst xmlns="http://schemas.openxmlformats.org/spreadsheetml/2006/main" count="33" uniqueCount="31">
  <si>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</si>
  <si>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</si>
  <si>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</si>
  <si>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</si>
  <si>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</si>
  <si>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</si>
  <si>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</si>
  <si>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</si>
  <si>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</si>
  <si>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</si>
  <si>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</si>
  <si>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</si>
  <si>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</si>
  <si>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</si>
  <si>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</si>
  <si>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</si>
  <si>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</si>
  <si>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</si>
  <si>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</si>
  <si>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</si>
  <si>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</si>
  <si>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</si>
  <si>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</si>
  <si>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</si>
  <si>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 area</t>
  </si>
  <si>
    <t>Flat Value</t>
  </si>
  <si>
    <t>Carpet Area</t>
  </si>
  <si>
    <t>Measurement carpet</t>
  </si>
  <si>
    <t>Car Parking</t>
  </si>
  <si>
    <t>Total Value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</si>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</sst>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2" fillId="0" borderId="0" xfId="1" applyFont="1" applyBorder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6" xfId="0" applyNumberFormat="1" applyBorder="1"/>
    <xf numFmtId="0" fontId="0" fillId="2" borderId="1" xfId="0" applyFill="1" applyBorder="1"/>
    <xf numFmtId="43" fontId="0" fillId="2" borderId="1" xfId="0" applyNumberFormat="1" applyFill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12" fillId="5" borderId="1" xfId="0" applyFont="1" applyFill="1" applyBorder="1"/>
    <xf numFmtId="0" fontId="14" fillId="5" borderId="1" xfId="0" applyFont="1" applyFill="1" applyBorder="1"/>
    <xf numFmtId="43" fontId="12" fillId="5" borderId="1" xfId="0" applyNumberFormat="1" applyFont="1" applyFill="1" applyBorder="1"/>
    <xf numFmtId="43" fontId="14" fillId="5" borderId="1" xfId="0" applyNumberFormat="1" applyFont="1" applyFill="1" applyBorder="1"/>
    <xf numFmtId="43" fontId="15" fillId="5" borderId="1" xfId="0" applyNumberFormat="1" applyFont="1" applyFill="1" applyBorder="1"/>
    <xf numFmtId="0" fontId="7" fillId="5" borderId="1" xfId="0" applyFont="1" applyFill="1" applyBorder="1"/>
    <xf numFmtId="0" fontId="0" fillId="5" borderId="1" xfId="0" applyFill="1" applyBorder="1"/>
    <xf numFmtId="43" fontId="0" fillId="5" borderId="1" xfId="0" applyNumberFormat="1" applyFill="1" applyBorder="1"/>
    <xf numFmtId="0" fontId="7" fillId="5" borderId="0" xfId="0" applyFont="1" applyFill="1"/>
    <xf numFmtId="0" fontId="0" fillId="5" borderId="0" xfId="0" applyFill="1"/>
    <xf numFmtId="43" fontId="0" fillId="5" borderId="7" xfId="0" applyNumberFormat="1" applyFill="1" applyBorder="1"/>
    <xf numFmtId="0" fontId="12" fillId="0" borderId="8" xfId="0" applyFont="1" applyBorder="1" applyAlignment="1">
      <alignment horizontal="center"/>
    </xf>
    <xf numFmtId="43" fontId="11" fillId="0" borderId="8" xfId="0" applyNumberFormat="1" applyFont="1" applyBorder="1"/>
    <xf numFmtId="0" fontId="11" fillId="0" borderId="8" xfId="1" applyNumberFormat="1" applyFont="1" applyFill="1" applyBorder="1"/>
    <xf numFmtId="164" fontId="11" fillId="0" borderId="8" xfId="1" applyNumberFormat="1" applyFont="1" applyFill="1" applyBorder="1"/>
    <xf numFmtId="10" fontId="11" fillId="0" borderId="8" xfId="1" applyNumberFormat="1" applyFont="1" applyFill="1" applyBorder="1"/>
    <xf numFmtId="43" fontId="11" fillId="0" borderId="8" xfId="1" applyFont="1" applyFill="1" applyBorder="1"/>
    <xf numFmtId="43" fontId="2" fillId="0" borderId="0" xfId="1" applyFont="1" applyFill="1" applyBorder="1"/>
    <xf numFmtId="0" fontId="0" fillId="0" borderId="0" xfId="0" applyAlignment="1">
      <alignment wrapText="1"/>
    </xf>
    <xf numFmtId="0" fontId="6" fillId="0" borderId="0" xfId="0" applyFont="1"/>
    <xf numFmtId="43" fontId="0" fillId="0" borderId="0" xfId="1" applyFont="1" applyFill="1" applyBorder="1"/>
    <xf numFmtId="0" fontId="3" fillId="0" borderId="0" xfId="0" applyFont="1"/>
    <xf numFmtId="164" fontId="0" fillId="0" borderId="0" xfId="1" applyNumberFormat="1" applyFont="1" applyFill="1" applyBorder="1"/>
    <xf numFmtId="164" fontId="0" fillId="0" borderId="0" xfId="0" applyNumberFormat="1"/>
    <xf numFmtId="0" fontId="5" fillId="0" borderId="0" xfId="0" applyFont="1"/>
    <xf numFmtId="2" fontId="0" fillId="0" borderId="0" xfId="1" applyNumberFormat="1" applyFont="1" applyFill="1" applyBorder="1"/>
    <xf numFmtId="43" fontId="9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B0FBA5-B463-4724-BCD5-7AD99E023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D6681-585E-4A53-816D-82994CCF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5448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315050</xdr:colOff>
      <xdr:row>39</xdr:row>
      <xdr:rowOff>10537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3FA438-28D4-437D-A54A-6E60CF45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91850" cy="7249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248365</xdr:colOff>
      <xdr:row>38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0FB8C1-0034-498C-875E-A7079DD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25165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E6791-16FD-48B6-A597-FFF6705B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20925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184F2-0B86-4A52-9D92-1908B8BF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2125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BA0A2-A823-4BF2-B983-400FB163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898915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23" sqref="H23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8"/>
      <c r="C1" s="15"/>
      <c r="N1" s="2"/>
      <c r="O1" s="3"/>
    </row>
    <row r="2" spans="1:15" ht="16.5" x14ac:dyDescent="0.3">
      <c r="A2" s="23"/>
      <c r="B2" s="29" t="s">
        <v>25</v>
      </c>
      <c r="C2" s="29"/>
      <c r="D2" s="55"/>
      <c r="E2" s="11"/>
      <c r="F2" t="s">
        <v>13</v>
      </c>
      <c r="O2" s="5"/>
    </row>
    <row r="3" spans="1:15" ht="16.5" x14ac:dyDescent="0.3">
      <c r="A3" s="23" t="s">
        <v>0</v>
      </c>
      <c r="B3" s="30">
        <v>20500</v>
      </c>
      <c r="C3" s="30"/>
      <c r="D3" s="56"/>
      <c r="E3" s="9"/>
      <c r="F3">
        <v>2017</v>
      </c>
      <c r="G3" s="17">
        <v>2023</v>
      </c>
      <c r="H3" s="61">
        <f>G3-F3</f>
        <v>6</v>
      </c>
      <c r="J3">
        <v>26620</v>
      </c>
      <c r="M3" s="17"/>
      <c r="N3" s="6"/>
      <c r="O3" s="5"/>
    </row>
    <row r="4" spans="1:15" ht="33" x14ac:dyDescent="0.3">
      <c r="A4" s="24" t="s">
        <v>1</v>
      </c>
      <c r="B4" s="30">
        <v>2800</v>
      </c>
      <c r="C4" s="30"/>
      <c r="D4" s="56"/>
      <c r="E4" s="9"/>
      <c r="F4" t="s">
        <v>26</v>
      </c>
      <c r="G4" s="62" t="s">
        <v>24</v>
      </c>
      <c r="H4" s="61"/>
      <c r="J4">
        <f>J3/100*105</f>
        <v>27951</v>
      </c>
      <c r="L4" s="62"/>
      <c r="M4" s="17"/>
      <c r="N4" s="6"/>
      <c r="O4" s="5"/>
    </row>
    <row r="5" spans="1:15" ht="16.5" x14ac:dyDescent="0.3">
      <c r="A5" s="23" t="s">
        <v>2</v>
      </c>
      <c r="B5" s="30">
        <f>B3-B4</f>
        <v>17700</v>
      </c>
      <c r="C5" s="30"/>
      <c r="D5" s="56"/>
      <c r="E5" s="9"/>
      <c r="F5">
        <f>72.02*10.764</f>
        <v>775.22327999999993</v>
      </c>
      <c r="G5" s="17">
        <f>F5*1.2</f>
        <v>930.26793599999985</v>
      </c>
      <c r="H5" s="20">
        <f>86.42*10.764</f>
        <v>930.22487999999998</v>
      </c>
      <c r="I5" s="9"/>
      <c r="J5">
        <f>J4/10.764</f>
        <v>2596.711259754738</v>
      </c>
      <c r="M5" s="17"/>
      <c r="N5" s="6"/>
      <c r="O5" s="5"/>
    </row>
    <row r="6" spans="1:15" ht="16.5" x14ac:dyDescent="0.3">
      <c r="A6" s="23" t="s">
        <v>3</v>
      </c>
      <c r="B6" s="30">
        <f>B4</f>
        <v>2800</v>
      </c>
      <c r="C6" s="30"/>
      <c r="D6" s="56"/>
      <c r="E6" s="9"/>
      <c r="F6" s="9"/>
      <c r="G6" s="18"/>
      <c r="H6" s="20"/>
      <c r="I6" s="63"/>
      <c r="J6" s="63"/>
      <c r="M6" s="17"/>
      <c r="N6" s="6"/>
      <c r="O6" s="5"/>
    </row>
    <row r="7" spans="1:15" ht="16.5" x14ac:dyDescent="0.3">
      <c r="A7" s="23" t="s">
        <v>4</v>
      </c>
      <c r="B7" s="25">
        <v>6</v>
      </c>
      <c r="C7" s="25"/>
      <c r="D7" s="57"/>
      <c r="E7" s="64"/>
      <c r="F7" s="9"/>
      <c r="G7" s="18"/>
      <c r="H7" s="18"/>
      <c r="I7" s="63"/>
      <c r="J7" s="63"/>
      <c r="K7">
        <f>J7/10.764</f>
        <v>0</v>
      </c>
      <c r="M7" s="65"/>
      <c r="N7" s="7"/>
      <c r="O7" s="5"/>
    </row>
    <row r="8" spans="1:15" ht="16.5" x14ac:dyDescent="0.3">
      <c r="A8" s="23" t="s">
        <v>5</v>
      </c>
      <c r="B8" s="25">
        <f>B9-B7</f>
        <v>54</v>
      </c>
      <c r="C8" s="25"/>
      <c r="D8" s="58"/>
      <c r="E8" s="66"/>
      <c r="F8" s="9"/>
      <c r="G8" s="19"/>
      <c r="H8" s="18"/>
      <c r="I8" s="63"/>
      <c r="J8" s="63"/>
      <c r="M8" s="65"/>
      <c r="N8" s="7"/>
      <c r="O8" s="5"/>
    </row>
    <row r="9" spans="1:15" ht="16.5" x14ac:dyDescent="0.3">
      <c r="A9" s="23" t="s">
        <v>6</v>
      </c>
      <c r="B9" s="25">
        <v>60</v>
      </c>
      <c r="C9" s="25"/>
      <c r="D9" s="57"/>
      <c r="E9" s="64"/>
      <c r="F9" s="19"/>
      <c r="G9" s="67"/>
      <c r="H9" s="19"/>
      <c r="I9" s="63"/>
      <c r="J9" s="63"/>
      <c r="K9" s="68"/>
      <c r="L9" s="68"/>
      <c r="M9" s="10"/>
      <c r="N9" s="7"/>
      <c r="O9" s="5"/>
    </row>
    <row r="10" spans="1:15" ht="33" x14ac:dyDescent="0.3">
      <c r="A10" s="24" t="s">
        <v>7</v>
      </c>
      <c r="B10" s="25">
        <f>90*B7/B9</f>
        <v>9</v>
      </c>
      <c r="C10" s="25"/>
      <c r="D10" s="57"/>
      <c r="E10" s="64"/>
      <c r="F10" s="9"/>
      <c r="G10" s="17"/>
      <c r="H10" s="19"/>
      <c r="I10" s="63"/>
      <c r="J10" s="63"/>
      <c r="K10" s="68"/>
      <c r="L10" s="68"/>
      <c r="M10" s="10"/>
      <c r="N10" s="7"/>
      <c r="O10" s="5"/>
    </row>
    <row r="11" spans="1:15" ht="16.5" x14ac:dyDescent="0.3">
      <c r="A11" s="23"/>
      <c r="B11" s="31">
        <f>B10%</f>
        <v>0.09</v>
      </c>
      <c r="C11" s="31"/>
      <c r="D11" s="59"/>
      <c r="E11" s="69"/>
      <c r="F11" s="9" t="s">
        <v>27</v>
      </c>
      <c r="G11" s="18"/>
      <c r="H11" s="19"/>
      <c r="I11" s="63"/>
      <c r="J11" s="63"/>
      <c r="K11" s="68"/>
      <c r="L11" s="68"/>
      <c r="M11" s="10"/>
      <c r="N11" s="8"/>
      <c r="O11" s="5"/>
    </row>
    <row r="12" spans="1:15" ht="16.5" x14ac:dyDescent="0.3">
      <c r="A12" s="23" t="s">
        <v>8</v>
      </c>
      <c r="B12" s="30">
        <f>B6*B11</f>
        <v>252</v>
      </c>
      <c r="C12" s="30"/>
      <c r="D12" s="60"/>
      <c r="E12" s="64"/>
      <c r="F12" s="9">
        <v>764</v>
      </c>
      <c r="G12" s="18">
        <v>108</v>
      </c>
      <c r="H12" s="19">
        <f>G12+F12</f>
        <v>872</v>
      </c>
      <c r="I12" s="63"/>
      <c r="J12" s="63"/>
      <c r="K12" s="68"/>
      <c r="L12" s="68"/>
      <c r="M12" s="10"/>
      <c r="N12" s="6"/>
      <c r="O12" s="5"/>
    </row>
    <row r="13" spans="1:15" ht="16.5" x14ac:dyDescent="0.3">
      <c r="A13" s="23" t="s">
        <v>9</v>
      </c>
      <c r="B13" s="30">
        <f>B6-B12</f>
        <v>2548</v>
      </c>
      <c r="C13" s="30"/>
      <c r="D13" s="60"/>
      <c r="E13" s="64"/>
      <c r="F13" s="9"/>
      <c r="G13" s="19"/>
      <c r="H13" s="19">
        <v>19000</v>
      </c>
      <c r="I13" s="63"/>
      <c r="J13" s="63"/>
      <c r="K13" s="68"/>
      <c r="L13" s="68"/>
      <c r="M13" s="10"/>
      <c r="N13" s="6"/>
      <c r="O13" s="5"/>
    </row>
    <row r="14" spans="1:15" ht="16.5" x14ac:dyDescent="0.3">
      <c r="A14" s="23" t="s">
        <v>2</v>
      </c>
      <c r="B14" s="30">
        <f>B5</f>
        <v>17700</v>
      </c>
      <c r="C14" s="30"/>
      <c r="D14" s="56"/>
      <c r="E14" s="9"/>
      <c r="F14" s="68"/>
      <c r="H14" s="19">
        <f>H13*H12</f>
        <v>16568000</v>
      </c>
      <c r="I14" s="63"/>
      <c r="J14" s="63"/>
      <c r="K14" s="68"/>
      <c r="L14" s="68"/>
      <c r="M14" s="10"/>
      <c r="N14" s="6"/>
      <c r="O14" s="5"/>
    </row>
    <row r="15" spans="1:15" ht="16.5" x14ac:dyDescent="0.3">
      <c r="A15" s="23" t="s">
        <v>10</v>
      </c>
      <c r="B15" s="30">
        <f>B14+B13</f>
        <v>20248</v>
      </c>
      <c r="C15" s="30"/>
      <c r="D15" s="56"/>
      <c r="E15" s="9"/>
      <c r="F15" s="68"/>
      <c r="G15" s="70"/>
      <c r="H15" s="19">
        <f>H14/775</f>
        <v>21378.064516129034</v>
      </c>
      <c r="I15" s="68"/>
      <c r="J15" s="68"/>
      <c r="K15" s="68"/>
      <c r="L15" s="68"/>
      <c r="M15" s="10"/>
      <c r="N15" s="6"/>
      <c r="O15" s="5"/>
    </row>
    <row r="16" spans="1:15" ht="16.5" x14ac:dyDescent="0.3">
      <c r="A16" s="45" t="s">
        <v>23</v>
      </c>
      <c r="B16" s="44">
        <v>775</v>
      </c>
      <c r="C16" s="44"/>
      <c r="D16" s="45"/>
      <c r="E16" s="9"/>
      <c r="F16" s="19"/>
      <c r="G16" s="21"/>
      <c r="H16" s="18"/>
      <c r="I16" s="32"/>
      <c r="L16" s="4"/>
      <c r="N16" s="7"/>
      <c r="O16" s="5"/>
    </row>
    <row r="17" spans="1:15" ht="16.5" x14ac:dyDescent="0.3">
      <c r="A17" s="45" t="s">
        <v>11</v>
      </c>
      <c r="B17" s="46">
        <f>B15*B16</f>
        <v>15692200</v>
      </c>
      <c r="C17" s="46"/>
      <c r="D17" s="47"/>
      <c r="E17" s="9"/>
      <c r="F17" s="19"/>
      <c r="G17" s="19"/>
      <c r="H17" s="18"/>
      <c r="I17" s="32"/>
      <c r="L17" s="4"/>
      <c r="N17" s="18"/>
      <c r="O17" s="32"/>
    </row>
    <row r="18" spans="1:15" ht="16.5" x14ac:dyDescent="0.3">
      <c r="A18" s="45" t="s">
        <v>28</v>
      </c>
      <c r="B18" s="46">
        <v>2400000</v>
      </c>
      <c r="C18" s="46"/>
      <c r="D18" s="47"/>
      <c r="E18" s="9"/>
      <c r="F18" s="19"/>
      <c r="G18" s="19"/>
      <c r="H18" s="18"/>
      <c r="I18" s="32"/>
      <c r="N18" s="18"/>
      <c r="O18" s="9"/>
    </row>
    <row r="19" spans="1:15" ht="16.5" x14ac:dyDescent="0.3">
      <c r="A19" s="45" t="s">
        <v>29</v>
      </c>
      <c r="B19" s="46">
        <f>B18+B17</f>
        <v>18092200</v>
      </c>
      <c r="C19" s="46"/>
      <c r="D19" s="47"/>
      <c r="E19" s="9"/>
      <c r="F19" s="19" t="s">
        <v>30</v>
      </c>
      <c r="G19" s="19"/>
      <c r="H19" s="18"/>
      <c r="I19" s="32"/>
      <c r="N19" s="18"/>
      <c r="O19" s="9"/>
    </row>
    <row r="20" spans="1:15" ht="16.5" x14ac:dyDescent="0.3">
      <c r="A20" s="45" t="s">
        <v>12</v>
      </c>
      <c r="B20" s="46">
        <f>930*B4</f>
        <v>2604000</v>
      </c>
      <c r="C20" s="46"/>
      <c r="D20" s="47"/>
      <c r="E20" s="9"/>
      <c r="F20" s="9"/>
      <c r="G20" s="9"/>
      <c r="I20" s="5"/>
    </row>
    <row r="21" spans="1:15" ht="16.5" x14ac:dyDescent="0.3">
      <c r="A21" s="44" t="s">
        <v>16</v>
      </c>
      <c r="B21" s="48">
        <f>B17*0.025/12</f>
        <v>32692.083333333332</v>
      </c>
      <c r="C21" s="46"/>
      <c r="D21" s="46"/>
      <c r="E21" s="9"/>
    </row>
    <row r="22" spans="1:15" x14ac:dyDescent="0.25">
      <c r="B22" s="16"/>
      <c r="C22" s="16"/>
    </row>
    <row r="23" spans="1:15" x14ac:dyDescent="0.25">
      <c r="B23" s="16"/>
      <c r="C23" s="16"/>
    </row>
    <row r="25" spans="1:15" x14ac:dyDescent="0.25">
      <c r="D25" t="s">
        <v>14</v>
      </c>
    </row>
    <row r="26" spans="1:15" x14ac:dyDescent="0.25">
      <c r="B26" s="13" t="s">
        <v>20</v>
      </c>
      <c r="C26" s="13" t="s">
        <v>15</v>
      </c>
      <c r="D26" s="12" t="s">
        <v>21</v>
      </c>
      <c r="E26" s="12"/>
      <c r="F26" s="12" t="s">
        <v>11</v>
      </c>
      <c r="G26" s="12" t="s">
        <v>17</v>
      </c>
      <c r="H26" s="12" t="s">
        <v>18</v>
      </c>
      <c r="I26" s="12" t="s">
        <v>19</v>
      </c>
      <c r="J26" s="12"/>
    </row>
    <row r="27" spans="1:15" ht="17.25" x14ac:dyDescent="0.3">
      <c r="B27" s="49"/>
      <c r="C27" s="49">
        <v>792</v>
      </c>
      <c r="D27" s="50"/>
      <c r="E27" s="50"/>
      <c r="F27" s="50">
        <v>14600000</v>
      </c>
      <c r="G27" s="51">
        <f t="shared" ref="G27:G33" si="0">F27/C27</f>
        <v>18434.343434343435</v>
      </c>
      <c r="H27" s="51" t="e">
        <f>F27/D27</f>
        <v>#DIV/0!</v>
      </c>
      <c r="I27" s="51" t="e">
        <f t="shared" ref="I27:I33" si="1">F27/B27</f>
        <v>#DIV/0!</v>
      </c>
      <c r="J27" s="50">
        <f>B27/C27</f>
        <v>0</v>
      </c>
      <c r="K27" s="22"/>
    </row>
    <row r="28" spans="1:15" ht="17.25" x14ac:dyDescent="0.3">
      <c r="B28" s="49"/>
      <c r="C28" s="49">
        <v>803</v>
      </c>
      <c r="D28" s="50"/>
      <c r="E28" s="50"/>
      <c r="F28" s="50">
        <v>15000000</v>
      </c>
      <c r="G28" s="51">
        <f t="shared" si="0"/>
        <v>18679.950186799502</v>
      </c>
      <c r="H28" s="51" t="e">
        <f>F28/D28</f>
        <v>#DIV/0!</v>
      </c>
      <c r="I28" s="51" t="e">
        <f t="shared" si="1"/>
        <v>#DIV/0!</v>
      </c>
      <c r="J28" s="50">
        <f t="shared" ref="J28:J32" si="2">D28/C28</f>
        <v>0</v>
      </c>
      <c r="K28" s="22"/>
    </row>
    <row r="29" spans="1:15" x14ac:dyDescent="0.25">
      <c r="B29" s="38"/>
      <c r="C29" s="38">
        <v>850</v>
      </c>
      <c r="D29" s="33"/>
      <c r="E29" s="39"/>
      <c r="F29" s="40">
        <v>18000000</v>
      </c>
      <c r="G29" s="40">
        <f t="shared" si="0"/>
        <v>21176.470588235294</v>
      </c>
      <c r="H29" s="14" t="e">
        <f t="shared" ref="H29:H33" si="3">F29/D29</f>
        <v>#DIV/0!</v>
      </c>
      <c r="I29" s="14" t="e">
        <f t="shared" si="1"/>
        <v>#DIV/0!</v>
      </c>
      <c r="J29" s="12">
        <f t="shared" si="2"/>
        <v>0</v>
      </c>
    </row>
    <row r="30" spans="1:15" x14ac:dyDescent="0.25">
      <c r="B30" s="13"/>
      <c r="C30" s="38">
        <v>838</v>
      </c>
      <c r="D30" s="33"/>
      <c r="E30" s="33"/>
      <c r="F30" s="14">
        <v>16000000</v>
      </c>
      <c r="G30" s="34">
        <f t="shared" si="0"/>
        <v>19093.07875894988</v>
      </c>
      <c r="H30" s="14" t="e">
        <f t="shared" si="3"/>
        <v>#DIV/0!</v>
      </c>
      <c r="I30" s="14" t="e">
        <f t="shared" si="1"/>
        <v>#DIV/0!</v>
      </c>
      <c r="J30" s="12">
        <f t="shared" si="2"/>
        <v>0</v>
      </c>
    </row>
    <row r="31" spans="1:15" x14ac:dyDescent="0.25">
      <c r="C31" s="38">
        <v>1039</v>
      </c>
      <c r="D31" s="33"/>
      <c r="F31" s="27">
        <v>27500000</v>
      </c>
      <c r="G31" s="27">
        <f t="shared" si="0"/>
        <v>26467.757459095283</v>
      </c>
      <c r="H31" s="14" t="e">
        <f t="shared" si="3"/>
        <v>#DIV/0!</v>
      </c>
      <c r="I31" s="27" t="e">
        <f t="shared" si="1"/>
        <v>#DIV/0!</v>
      </c>
      <c r="J31" s="26">
        <f t="shared" si="2"/>
        <v>0</v>
      </c>
    </row>
    <row r="32" spans="1:15" x14ac:dyDescent="0.25">
      <c r="B32" s="52"/>
      <c r="C32" s="52"/>
      <c r="D32" s="50"/>
      <c r="E32" s="53"/>
      <c r="F32" s="54"/>
      <c r="G32" s="54" t="e">
        <f t="shared" si="0"/>
        <v>#DIV/0!</v>
      </c>
      <c r="H32" s="54" t="e">
        <f t="shared" si="3"/>
        <v>#DIV/0!</v>
      </c>
      <c r="I32" s="54" t="e">
        <f t="shared" si="1"/>
        <v>#DIV/0!</v>
      </c>
      <c r="J32" s="26" t="e">
        <f t="shared" si="2"/>
        <v>#DIV/0!</v>
      </c>
    </row>
    <row r="33" spans="1:12" x14ac:dyDescent="0.25">
      <c r="F33" s="26"/>
      <c r="G33" s="27" t="e">
        <f t="shared" si="0"/>
        <v>#DIV/0!</v>
      </c>
      <c r="H33" s="27" t="e">
        <f t="shared" si="3"/>
        <v>#DIV/0!</v>
      </c>
      <c r="I33" s="27" t="e">
        <f t="shared" si="1"/>
        <v>#DIV/0!</v>
      </c>
    </row>
    <row r="34" spans="1:12" x14ac:dyDescent="0.25">
      <c r="B34" s="11" t="s">
        <v>22</v>
      </c>
    </row>
    <row r="35" spans="1:12" x14ac:dyDescent="0.25">
      <c r="B35" s="41">
        <f>96.56*10.764</f>
        <v>1039.37184</v>
      </c>
      <c r="C35" s="41">
        <v>18000000</v>
      </c>
      <c r="D35" s="42">
        <f>C35/B35</f>
        <v>17318.152471785266</v>
      </c>
      <c r="E35" s="42">
        <v>780000</v>
      </c>
      <c r="F35" s="42">
        <v>30000</v>
      </c>
      <c r="G35" s="43">
        <f>F35+E35+C35</f>
        <v>18810000</v>
      </c>
      <c r="H35">
        <f>G35/B35</f>
        <v>18097.469333015604</v>
      </c>
      <c r="I35" s="9" t="e">
        <f>G35/#REF!</f>
        <v>#REF!</v>
      </c>
      <c r="K35">
        <f>A35+B35</f>
        <v>1039.37184</v>
      </c>
      <c r="L35">
        <f>G35/K35</f>
        <v>18097.469333015604</v>
      </c>
    </row>
    <row r="36" spans="1:12" x14ac:dyDescent="0.25">
      <c r="B36" s="11">
        <f>54.92*10.764</f>
        <v>591.15887999999995</v>
      </c>
      <c r="C36" s="11">
        <v>8000000</v>
      </c>
      <c r="D36">
        <f>C36/B36</f>
        <v>13532.740978195237</v>
      </c>
      <c r="E36">
        <v>720000</v>
      </c>
      <c r="F36" s="42">
        <v>30000</v>
      </c>
      <c r="G36" s="9">
        <f>F36+E36+C36</f>
        <v>8750000</v>
      </c>
      <c r="H36">
        <f>G36/B36</f>
        <v>14801.435444901041</v>
      </c>
      <c r="I36" s="9" t="e">
        <f>G36/#REF!</f>
        <v>#REF!</v>
      </c>
      <c r="J36" t="e">
        <f>G36/A36</f>
        <v>#DIV/0!</v>
      </c>
    </row>
    <row r="37" spans="1:12" x14ac:dyDescent="0.25">
      <c r="B37" s="11">
        <f>79.27*10.764</f>
        <v>853.26227999999992</v>
      </c>
      <c r="C37" s="11">
        <v>11000000</v>
      </c>
      <c r="D37">
        <f>C37/B37</f>
        <v>12891.698435327531</v>
      </c>
      <c r="E37">
        <v>245000</v>
      </c>
      <c r="F37">
        <v>30000</v>
      </c>
      <c r="G37" s="9">
        <f>F37+E37+C37</f>
        <v>11275000</v>
      </c>
      <c r="H37">
        <f>G37/B37</f>
        <v>13213.990896210718</v>
      </c>
    </row>
    <row r="38" spans="1:12" ht="15.75" x14ac:dyDescent="0.25">
      <c r="A38" s="10"/>
      <c r="B38" s="11">
        <v>591</v>
      </c>
      <c r="C38" s="11">
        <v>10000000</v>
      </c>
      <c r="D38">
        <f>C38/B38</f>
        <v>16920.47377326565</v>
      </c>
      <c r="E38">
        <v>392000</v>
      </c>
      <c r="F38">
        <v>30000</v>
      </c>
      <c r="G38" s="9">
        <f>F38+E38+C38</f>
        <v>10422000</v>
      </c>
      <c r="H38">
        <f>G38/B38</f>
        <v>17634.517766497462</v>
      </c>
    </row>
    <row r="39" spans="1:12" ht="15.75" x14ac:dyDescent="0.25">
      <c r="A39" s="10"/>
      <c r="B39" s="35"/>
      <c r="C39" s="35"/>
      <c r="D39" s="36" t="e">
        <f>C39/B39</f>
        <v>#DIV/0!</v>
      </c>
      <c r="E39" s="36">
        <v>210000</v>
      </c>
      <c r="F39" s="36">
        <v>30000</v>
      </c>
      <c r="G39" s="37">
        <f>F39+E39+C39</f>
        <v>240000</v>
      </c>
      <c r="H39" s="36" t="e">
        <f>G39/B39</f>
        <v>#DIV/0!</v>
      </c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M22" sqref="M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Z18" sqref="Z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2023-11-28T12:11:05Z</dcterms:modified>
</cp:coreProperties>
</file>