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Yagensh Jayprakash Mehta\"/>
    </mc:Choice>
  </mc:AlternateContent>
  <xr:revisionPtr revIDLastSave="0" documentId="13_ncr:1_{83CE8947-33E3-45DE-A3ED-7ACA5FDDCFD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I21" i="4"/>
  <c r="H23" i="4"/>
  <c r="H21" i="4"/>
  <c r="H20" i="4"/>
  <c r="E18" i="4"/>
  <c r="Q21" i="4"/>
  <c r="J18" i="4"/>
  <c r="I19" i="4"/>
  <c r="J19" i="4" s="1"/>
  <c r="J20" i="4" s="1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Q4" i="4"/>
  <c r="Q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<sst xmlns="http://schemas.openxmlformats.org/spreadsheetml/2006/main" count="34" uniqueCount="28">
  <si>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</si>
  <si>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</si>
  <si>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</si>
  <si>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</si>
  <si>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</si>
  <si>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</si>
  <si>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</si>
  <si>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</si>
  <si>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</si>
  <si>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</si>
  <si>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</si>
  <si>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</si>
  <si>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</si>
  <si>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agreemetn - 03.11.23- 53 lkhs</t>
  </si>
  <si>
    <t>f. no. 1, 1st floor, gangai chsl, ayre, dombivali east</t>
  </si>
  <si>
    <t>bua</t>
  </si>
  <si>
    <t>terrace</t>
  </si>
  <si>
    <t>oc - 20.04.99 - oc</t>
  </si>
  <si>
    <t>LS -80 lakhs</t>
  </si>
  <si>
    <t>gangai</t>
  </si>
  <si>
    <t>02.11.21</t>
  </si>
  <si>
    <t>vishnu nagar</t>
  </si>
  <si>
    <t>mca</t>
  </si>
  <si>
    <t>balcony</t>
  </si>
  <si>
    <t>40% terrace</t>
  </si>
  <si>
    <t>total bua</t>
  </si>
  <si>
    <t>rate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</si>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</sst>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582978</xdr:colOff>
      <xdr:row>44</xdr:row>
      <xdr:rowOff>39211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B92FF-562E-4873-B9ED-00A2F92D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94178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183212</xdr:colOff>
      <xdr:row>53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88FFE-F628-404B-8A74-C47BE88F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32812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A2A98-BB76-43D8-9E5C-1428C4E67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602116</xdr:colOff>
      <xdr:row>50</xdr:row>
      <xdr:rowOff>48888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CDDC0-A422-46D3-8AAC-1A93014C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22916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106661</xdr:colOff>
      <xdr:row>51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394DE9-935B-4D9E-ABE5-B455858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517861" cy="8478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563840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8AAD33-090F-4765-B885-C8509C42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365440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833.33333333333337</v>
      </c>
      <c r="C2" s="4">
        <f>B2*1.2</f>
        <v>1000</v>
      </c>
      <c r="D2" s="4">
        <f t="shared" ref="D2:D13" si="2">C2*1.2</f>
        <v>1200</v>
      </c>
      <c r="E2" s="5">
        <f t="shared" ref="E2:E13" si="3">R2</f>
        <v>6800000</v>
      </c>
      <c r="F2" s="10">
        <f t="shared" ref="F2:F13" si="4">ROUND((E2/B2),0)</f>
        <v>8160</v>
      </c>
      <c r="G2" s="10">
        <f t="shared" ref="G2:G13" si="5">ROUND((E2/C2),0)</f>
        <v>6800</v>
      </c>
      <c r="H2" s="10">
        <f t="shared" ref="H2:H13" si="6">ROUND((E2/D2),0)</f>
        <v>5667</v>
      </c>
      <c r="I2" s="4" t="e">
        <f>#REF!</f>
        <v>#REF!</v>
      </c>
      <c r="J2" s="4" t="str">
        <f t="shared" ref="J2:J13" si="7">S2</f>
        <v>gangai</v>
      </c>
      <c r="O2">
        <v>1200</v>
      </c>
      <c r="P2">
        <f t="shared" ref="P2:P12" si="8">O2/1.2</f>
        <v>1000</v>
      </c>
      <c r="Q2">
        <f t="shared" ref="Q2:Q12" si="9">P2/1.2</f>
        <v>833.33333333333337</v>
      </c>
      <c r="R2" s="2">
        <v>6800000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916.66666666666674</v>
      </c>
      <c r="C3" s="4">
        <f t="shared" ref="C3:C15" si="10">B3*1.2</f>
        <v>1100</v>
      </c>
      <c r="D3" s="4">
        <f t="shared" si="2"/>
        <v>1320</v>
      </c>
      <c r="E3" s="5">
        <f t="shared" si="3"/>
        <v>6500000</v>
      </c>
      <c r="F3" s="10">
        <f t="shared" si="4"/>
        <v>7091</v>
      </c>
      <c r="G3" s="10">
        <f t="shared" si="5"/>
        <v>5909</v>
      </c>
      <c r="H3" s="10">
        <f t="shared" si="6"/>
        <v>4924</v>
      </c>
      <c r="I3" s="4" t="e">
        <f>#REF!</f>
        <v>#REF!</v>
      </c>
      <c r="J3" s="4" t="str">
        <f t="shared" si="7"/>
        <v>gangai</v>
      </c>
      <c r="O3">
        <v>0</v>
      </c>
      <c r="P3">
        <v>1100</v>
      </c>
      <c r="Q3">
        <f t="shared" si="9"/>
        <v>916.66666666666674</v>
      </c>
      <c r="R3" s="2">
        <v>6500000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300</v>
      </c>
      <c r="C4" s="4">
        <f t="shared" si="10"/>
        <v>360</v>
      </c>
      <c r="D4" s="4">
        <f t="shared" si="2"/>
        <v>432</v>
      </c>
      <c r="E4" s="5">
        <f t="shared" si="3"/>
        <v>2700000</v>
      </c>
      <c r="F4" s="10">
        <f t="shared" si="4"/>
        <v>9000</v>
      </c>
      <c r="G4" s="10">
        <f t="shared" si="5"/>
        <v>7500</v>
      </c>
      <c r="H4" s="10">
        <f t="shared" si="6"/>
        <v>6250</v>
      </c>
      <c r="I4" s="4" t="e">
        <f>#REF!</f>
        <v>#REF!</v>
      </c>
      <c r="J4" s="4" t="str">
        <f t="shared" si="7"/>
        <v>02.11.21</v>
      </c>
      <c r="O4">
        <v>0</v>
      </c>
      <c r="P4">
        <v>360</v>
      </c>
      <c r="Q4">
        <f t="shared" si="9"/>
        <v>300</v>
      </c>
      <c r="R4" s="2">
        <v>2700000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950</v>
      </c>
      <c r="C5" s="4">
        <f t="shared" si="10"/>
        <v>1140</v>
      </c>
      <c r="D5" s="4">
        <f t="shared" si="2"/>
        <v>1368</v>
      </c>
      <c r="E5" s="5">
        <f t="shared" si="3"/>
        <v>8200000</v>
      </c>
      <c r="F5" s="15">
        <f t="shared" si="4"/>
        <v>8632</v>
      </c>
      <c r="G5" s="15">
        <f t="shared" si="5"/>
        <v>7193</v>
      </c>
      <c r="H5" s="10">
        <f t="shared" si="6"/>
        <v>5994</v>
      </c>
      <c r="I5" s="4" t="e">
        <f>#REF!</f>
        <v>#REF!</v>
      </c>
      <c r="J5" s="4" t="str">
        <f t="shared" si="7"/>
        <v>vishnu nagar</v>
      </c>
      <c r="O5">
        <v>0</v>
      </c>
      <c r="P5">
        <f t="shared" si="8"/>
        <v>0</v>
      </c>
      <c r="Q5">
        <v>950</v>
      </c>
      <c r="R5" s="2">
        <v>8200000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680</v>
      </c>
      <c r="C6" s="4">
        <f t="shared" si="10"/>
        <v>816</v>
      </c>
      <c r="D6" s="4">
        <f t="shared" si="2"/>
        <v>979.19999999999993</v>
      </c>
      <c r="E6" s="5">
        <f t="shared" si="3"/>
        <v>7500000</v>
      </c>
      <c r="F6" s="15">
        <f t="shared" si="4"/>
        <v>11029</v>
      </c>
      <c r="G6" s="15">
        <f t="shared" si="5"/>
        <v>9191</v>
      </c>
      <c r="H6" s="10">
        <f t="shared" si="6"/>
        <v>7659</v>
      </c>
      <c r="I6" s="4" t="e">
        <f>#REF!</f>
        <v>#REF!</v>
      </c>
      <c r="J6" s="4" t="str">
        <f t="shared" si="7"/>
        <v>vishnu nagar</v>
      </c>
      <c r="O6">
        <v>0</v>
      </c>
      <c r="P6">
        <f t="shared" si="8"/>
        <v>0</v>
      </c>
      <c r="Q6">
        <v>680</v>
      </c>
      <c r="R6" s="2">
        <v>7500000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640</v>
      </c>
      <c r="C7" s="4">
        <f t="shared" si="10"/>
        <v>768</v>
      </c>
      <c r="D7" s="4">
        <f t="shared" si="2"/>
        <v>921.59999999999991</v>
      </c>
      <c r="E7" s="5">
        <f t="shared" si="3"/>
        <v>6500000</v>
      </c>
      <c r="F7" s="10">
        <f t="shared" si="4"/>
        <v>10156</v>
      </c>
      <c r="G7" s="10">
        <f t="shared" si="5"/>
        <v>8464</v>
      </c>
      <c r="H7" s="10">
        <f t="shared" si="6"/>
        <v>7053</v>
      </c>
      <c r="I7" s="4" t="e">
        <f>#REF!</f>
        <v>#REF!</v>
      </c>
      <c r="J7" s="4" t="str">
        <f t="shared" si="7"/>
        <v>vishnu nagar</v>
      </c>
      <c r="O7">
        <v>0</v>
      </c>
      <c r="P7">
        <f t="shared" si="8"/>
        <v>0</v>
      </c>
      <c r="Q7">
        <v>640</v>
      </c>
      <c r="R7" s="2">
        <v>6500000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14</v>
      </c>
    </row>
    <row r="18" spans="5:24" x14ac:dyDescent="0.25">
      <c r="E18">
        <f>H18/Q19</f>
        <v>1.3537117903930131</v>
      </c>
      <c r="G18" t="s">
        <v>15</v>
      </c>
      <c r="H18">
        <v>930</v>
      </c>
      <c r="I18">
        <v>7500</v>
      </c>
      <c r="J18">
        <f>I18*H18</f>
        <v>6975000</v>
      </c>
    </row>
    <row r="19" spans="5:24" x14ac:dyDescent="0.25">
      <c r="G19" t="s">
        <v>16</v>
      </c>
      <c r="H19">
        <v>150</v>
      </c>
      <c r="I19">
        <f>I18*40%</f>
        <v>3000</v>
      </c>
      <c r="J19">
        <f>I19*H19</f>
        <v>450000</v>
      </c>
      <c r="P19" t="s">
        <v>22</v>
      </c>
      <c r="Q19">
        <v>687</v>
      </c>
    </row>
    <row r="20" spans="5:24" x14ac:dyDescent="0.25">
      <c r="G20" t="s">
        <v>24</v>
      </c>
      <c r="H20">
        <f>H19*40%</f>
        <v>60</v>
      </c>
      <c r="J20">
        <f>J19+J18</f>
        <v>7425000</v>
      </c>
      <c r="P20" t="s">
        <v>23</v>
      </c>
      <c r="Q20">
        <v>79</v>
      </c>
    </row>
    <row r="21" spans="5:24" x14ac:dyDescent="0.25">
      <c r="G21" t="s">
        <v>25</v>
      </c>
      <c r="H21">
        <f>H20+H18</f>
        <v>990</v>
      </c>
      <c r="I21">
        <f>H21/Q21</f>
        <v>1.2924281984334203</v>
      </c>
      <c r="Q21">
        <f>Q20+Q19</f>
        <v>766</v>
      </c>
    </row>
    <row r="22" spans="5:24" x14ac:dyDescent="0.25">
      <c r="G22" t="s">
        <v>26</v>
      </c>
      <c r="H22" s="6">
        <v>7500</v>
      </c>
      <c r="Q22">
        <f>Q21*1.2</f>
        <v>919.19999999999993</v>
      </c>
    </row>
    <row r="23" spans="5:24" x14ac:dyDescent="0.25">
      <c r="G23" t="s">
        <v>27</v>
      </c>
      <c r="H23">
        <f>H22*H21</f>
        <v>7425000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s="6" t="s">
        <v>13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17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18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2023-11-06T10:54:02Z</dcterms:modified>
</cp:coreProperties>
</file>