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Prakash Jadhav\"/>
    </mc:Choice>
  </mc:AlternateContent>
  <bookViews>
    <workbookView xWindow="0" yWindow="0" windowWidth="14370" windowHeight="661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D33" i="23"/>
  <c r="D34" i="23"/>
  <c r="I9" i="38"/>
  <c r="D32" i="23" l="1"/>
  <c r="P14" i="4"/>
  <c r="Q14" i="4" s="1"/>
  <c r="B14" i="4" s="1"/>
  <c r="C14" i="4" s="1"/>
  <c r="D14" i="4" s="1"/>
  <c r="J14" i="4"/>
  <c r="I14" i="4"/>
  <c r="E14" i="4"/>
  <c r="A14" i="4"/>
  <c r="Q13" i="4"/>
  <c r="B13" i="4" s="1"/>
  <c r="C13" i="4" s="1"/>
  <c r="D13" i="4" s="1"/>
  <c r="P13" i="4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P11" i="4"/>
  <c r="Q11" i="4" s="1"/>
  <c r="B11" i="4" s="1"/>
  <c r="C11" i="4" s="1"/>
  <c r="D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Q9" i="4"/>
  <c r="B9" i="4" s="1"/>
  <c r="P9" i="4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Q5" i="4"/>
  <c r="J5" i="4"/>
  <c r="I5" i="4"/>
  <c r="E5" i="4"/>
  <c r="G5" i="4" s="1"/>
  <c r="B5" i="4"/>
  <c r="C5" i="4" s="1"/>
  <c r="D5" i="4" s="1"/>
  <c r="A5" i="4"/>
  <c r="Q4" i="4"/>
  <c r="J4" i="4"/>
  <c r="I4" i="4"/>
  <c r="E4" i="4"/>
  <c r="B4" i="4"/>
  <c r="C4" i="4" s="1"/>
  <c r="D4" i="4" s="1"/>
  <c r="A4" i="4"/>
  <c r="Q3" i="4"/>
  <c r="J3" i="4"/>
  <c r="I3" i="4"/>
  <c r="E3" i="4"/>
  <c r="B3" i="4"/>
  <c r="C3" i="4" s="1"/>
  <c r="D3" i="4" s="1"/>
  <c r="A3" i="4"/>
  <c r="Q2" i="4"/>
  <c r="J2" i="4"/>
  <c r="I2" i="4"/>
  <c r="E2" i="4"/>
  <c r="B2" i="4"/>
  <c r="C2" i="4" s="1"/>
  <c r="D2" i="4" s="1"/>
  <c r="A2" i="4"/>
  <c r="I8" i="38"/>
  <c r="I7" i="38"/>
  <c r="I6" i="38"/>
  <c r="I5" i="38"/>
  <c r="I4" i="38"/>
  <c r="I10" i="38" l="1"/>
  <c r="J10" i="38" s="1"/>
  <c r="C9" i="4"/>
  <c r="D9" i="4" s="1"/>
  <c r="F9" i="4"/>
  <c r="G8" i="4"/>
  <c r="G6" i="4"/>
  <c r="G11" i="4"/>
  <c r="G13" i="4"/>
  <c r="G9" i="4"/>
  <c r="G10" i="4"/>
  <c r="G14" i="4"/>
  <c r="G4" i="4"/>
  <c r="F4" i="4"/>
  <c r="G3" i="4"/>
  <c r="G2" i="4"/>
  <c r="G7" i="4"/>
  <c r="G12" i="4"/>
  <c r="F2" i="4"/>
  <c r="F3" i="4"/>
  <c r="F5" i="4"/>
  <c r="F6" i="4"/>
  <c r="F7" i="4"/>
  <c r="F8" i="4"/>
  <c r="F10" i="4"/>
  <c r="F11" i="4"/>
  <c r="F13" i="4"/>
  <c r="F1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F12" i="4"/>
  <c r="Q15" i="4"/>
  <c r="B15" i="4" s="1"/>
  <c r="C15" i="4" s="1"/>
  <c r="P15" i="4"/>
  <c r="J15" i="4"/>
  <c r="I15" i="4"/>
  <c r="E15" i="4"/>
  <c r="A15" i="4"/>
  <c r="F15" i="4" l="1"/>
  <c r="G15" i="4"/>
  <c r="D15" i="4"/>
  <c r="H15" i="4" s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<sst xmlns="http://schemas.openxmlformats.org/spreadsheetml/2006/main" count="137" uniqueCount="105">
  <si>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</si>
  <si>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</si>
  <si>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</si>
  <si>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</si>
  <si>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</si>
  <si>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</si>
  <si>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</si>
  <si>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</si>
  <si>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</si>
  <si>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</si>
  <si>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</si>
  <si>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</si>
  <si>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</si>
  <si>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</si>
  <si>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</si>
  <si>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</si>
  <si>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</si>
  <si>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</si>
  <si>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</si>
  <si>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</si>
  <si>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</si>
  <si>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</si>
  <si>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</si>
  <si>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</si>
  <si>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</si>
  <si>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</si>
  <si>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</si>
  <si>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</si>
  <si>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</si>
  <si>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</si>
  <si>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</si>
  <si>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</si>
  <si>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</si>
  <si>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</si>
  <si>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</si>
  <si>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</si>
  <si>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</si>
  <si>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</si>
  <si>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</si>
  <si>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</si>
  <si>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</si>
  <si>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</si>
  <si>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</si>
  <si>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</si>
  <si>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</si>
  <si>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</si>
  <si>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</si>
  <si>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</si>
  <si>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</si>
  <si>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</si>
  <si>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</si>
  <si>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</si>
  <si>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</si>
  <si>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</si>
  <si>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</si>
  <si>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</si>
  <si>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</si>
  <si>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</si>
  <si>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</si>
  <si>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</si>
  <si>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</si>
  <si>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</si>
  <si>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</si>
  <si>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</si>
  <si>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</si>
  <si>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</si>
  <si>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</si>
  <si>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</si>
  <si>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</si>
  <si>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</si>
  <si>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</si>
  <si>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</si>
  <si>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</si>
  <si>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</si>
  <si>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</si>
  <si>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</si>
  <si>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</si>
  <si>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</si>
  <si>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</si>
  <si>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</si>
  <si>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</si>
  <si>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</si>
  <si>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</si>
  <si>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</si>
  <si>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</si>
  <si>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</si>
  <si>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</si>
  <si>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</si>
  <si>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</si>
  <si>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</si>
  <si>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</si>
  <si>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</si>
  <si>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</si>
  <si>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</si>
  <si>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</si>
  <si>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</si>
  <si>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</si>
  <si>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</si>
  <si>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</si>
  <si>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Kitchen</t>
  </si>
  <si>
    <t>Toilet</t>
  </si>
  <si>
    <t>Ground</t>
  </si>
  <si>
    <t>rate on BA</t>
  </si>
  <si>
    <t>BA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</si>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</sst>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8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0" fillId="0" borderId="0" xfId="0" applyNumberFormat="1"/>
    <xf numFmtId="168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0</xdr:rowOff>
    </xdr:from>
    <xdr:to>
      <xdr:col>15</xdr:col>
      <xdr:colOff>571501</xdr:colOff>
      <xdr:row>31</xdr:row>
      <xdr:rowOff>166007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81000"/>
          <a:ext cx="9565822" cy="5690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367394</xdr:colOff>
      <xdr:row>3</xdr:row>
      <xdr:rowOff>95250</xdr:rowOff>
    </xdr:from>
    <xdr:to>
      <xdr:col>19</xdr:col>
      <xdr:colOff>136072</xdr:colOff>
      <xdr:row>32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4358" y="666750"/>
          <a:ext cx="9565821" cy="548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6</xdr:row>
      <xdr:rowOff>108856</xdr:rowOff>
    </xdr:from>
    <xdr:to>
      <xdr:col>16</xdr:col>
      <xdr:colOff>266700</xdr:colOff>
      <xdr:row>37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821" y="1251856"/>
          <a:ext cx="9642022" cy="5891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214512</xdr:colOff>
      <xdr:row>8</xdr:row>
      <xdr:rowOff>78441</xdr:rowOff>
    </xdr:from>
    <xdr:to>
      <xdr:col>12</xdr:col>
      <xdr:colOff>257735</xdr:colOff>
      <xdr:row>35</xdr:row>
      <xdr:rowOff>9125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512" y="1602441"/>
          <a:ext cx="7304635" cy="5074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33035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31000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31000</v>
      </c>
      <c r="D5" s="56" t="s">
        <v>61</v>
      </c>
      <c r="E5" s="57">
        <f>ROUND(C5/10.764,0)</f>
        <v>2880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8000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23000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31000</v>
      </c>
      <c r="D10" s="56" t="s">
        <v>61</v>
      </c>
      <c r="E10" s="57">
        <f>ROUND(C10/10.764,0)</f>
        <v>2880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560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f>E10*C16</f>
        <v>1612800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1120000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25" sqref="G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3500</v>
      </c>
      <c r="D3" s="20" t="s">
        <v>102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3500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103</v>
      </c>
      <c r="B18" s="7"/>
      <c r="C18" s="72">
        <v>560</v>
      </c>
      <c r="D18" s="72"/>
      <c r="E18" s="73"/>
      <c r="F18" s="74"/>
      <c r="G18" s="74"/>
    </row>
    <row r="19" spans="1:7">
      <c r="A19" s="15"/>
      <c r="B19" s="6"/>
      <c r="C19" s="29">
        <f>C18*C16</f>
        <v>1960000</v>
      </c>
      <c r="D19" s="74" t="s">
        <v>68</v>
      </c>
      <c r="E19" s="29"/>
      <c r="F19" s="74"/>
      <c r="G19" s="74"/>
    </row>
    <row r="20" spans="1:7">
      <c r="A20" s="15"/>
      <c r="B20" s="119">
        <f>C20*0.9</f>
        <v>1675800</v>
      </c>
      <c r="C20" s="30">
        <f>C19*95%</f>
        <v>1862000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1568000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1120000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4083.3333333333335</v>
      </c>
      <c r="D25" s="30"/>
    </row>
    <row r="26" spans="1:7">
      <c r="C26" s="30"/>
      <c r="D26" s="30"/>
    </row>
    <row r="27" spans="1:7">
      <c r="D27" s="30"/>
    </row>
    <row r="28" spans="1:7">
      <c r="C28"/>
      <c r="D28"/>
    </row>
    <row r="29" spans="1:7">
      <c r="C29"/>
      <c r="D29"/>
    </row>
    <row r="30" spans="1:7">
      <c r="D30">
        <v>438</v>
      </c>
    </row>
    <row r="31" spans="1:7">
      <c r="C31"/>
      <c r="D31"/>
    </row>
    <row r="32" spans="1:7">
      <c r="C32">
        <v>52.043999999999997</v>
      </c>
      <c r="D32" s="29">
        <f>C32*10.764</f>
        <v>560.20161599999994</v>
      </c>
    </row>
    <row r="33" spans="1:4">
      <c r="C33">
        <v>38.551000000000002</v>
      </c>
      <c r="D33" s="30">
        <f t="shared" ref="D33:D34" si="0">C33*10.764</f>
        <v>414.962964</v>
      </c>
    </row>
    <row r="34" spans="1:4">
      <c r="C34"/>
      <c r="D34" s="30">
        <f t="shared" si="0"/>
        <v>0</v>
      </c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zoomScale="55" zoomScaleNormal="5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4" si="0">N2</f>
        <v>0</v>
      </c>
      <c r="B2" s="4">
        <f t="shared" ref="B2:B14" si="1">Q2</f>
        <v>841.66666666666674</v>
      </c>
      <c r="C2" s="4">
        <f t="shared" ref="C2:C14" si="2">B2*1.2</f>
        <v>1010</v>
      </c>
      <c r="D2" s="4">
        <f t="shared" ref="D2:D14" si="3">C2*1.2</f>
        <v>1212</v>
      </c>
      <c r="E2" s="5">
        <f t="shared" ref="E2:E14" si="4">R2</f>
        <v>3800000</v>
      </c>
      <c r="F2" s="4">
        <f t="shared" ref="F2:F14" si="5">ROUND((E2/B2),0)</f>
        <v>4515</v>
      </c>
      <c r="G2" s="4">
        <f t="shared" ref="G2:G14" si="6">ROUND((E2/C2),0)</f>
        <v>3762</v>
      </c>
      <c r="H2" s="4">
        <f t="shared" ref="H2:H14" si="7">ROUND((E2/D2),0)</f>
        <v>3135</v>
      </c>
      <c r="I2" s="4">
        <f t="shared" ref="I2:I14" si="8">T2</f>
        <v>0</v>
      </c>
      <c r="J2" s="4">
        <f t="shared" ref="J2:J14" si="9">U2</f>
        <v>0</v>
      </c>
      <c r="K2" s="71"/>
      <c r="L2" s="71"/>
      <c r="M2" s="71"/>
      <c r="N2" s="71"/>
      <c r="O2" s="71">
        <v>0</v>
      </c>
      <c r="P2" s="71">
        <v>1010</v>
      </c>
      <c r="Q2" s="71">
        <f t="shared" ref="Q2:Q14" si="10">P2/1.2</f>
        <v>841.66666666666674</v>
      </c>
      <c r="R2" s="2">
        <v>3800000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1677.5</v>
      </c>
      <c r="C3" s="4">
        <f t="shared" si="2"/>
        <v>2013</v>
      </c>
      <c r="D3" s="4">
        <f t="shared" si="3"/>
        <v>2415.6</v>
      </c>
      <c r="E3" s="5">
        <f t="shared" si="4"/>
        <v>8500000</v>
      </c>
      <c r="F3" s="4">
        <f t="shared" si="5"/>
        <v>5067</v>
      </c>
      <c r="G3" s="4">
        <f t="shared" si="6"/>
        <v>4223</v>
      </c>
      <c r="H3" s="4">
        <f t="shared" si="7"/>
        <v>3519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2013</v>
      </c>
      <c r="Q3" s="71">
        <f t="shared" si="10"/>
        <v>1677.5</v>
      </c>
      <c r="R3" s="2">
        <v>8500000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1045.8333333333335</v>
      </c>
      <c r="C4" s="4">
        <f t="shared" si="2"/>
        <v>1255.0000000000002</v>
      </c>
      <c r="D4" s="4">
        <f t="shared" si="3"/>
        <v>1506.0000000000002</v>
      </c>
      <c r="E4" s="5">
        <f t="shared" si="4"/>
        <v>5500000</v>
      </c>
      <c r="F4" s="4">
        <f t="shared" si="5"/>
        <v>5259</v>
      </c>
      <c r="G4" s="4">
        <f t="shared" si="6"/>
        <v>4382</v>
      </c>
      <c r="H4" s="4">
        <f t="shared" si="7"/>
        <v>3652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v>1255</v>
      </c>
      <c r="Q4" s="71">
        <f t="shared" si="10"/>
        <v>1045.8333333333335</v>
      </c>
      <c r="R4" s="2">
        <v>5500000</v>
      </c>
      <c r="S4" s="2"/>
      <c r="T4" s="2"/>
    </row>
    <row r="5" spans="1:35">
      <c r="A5" s="4">
        <f t="shared" si="0"/>
        <v>0</v>
      </c>
      <c r="B5" s="4">
        <f t="shared" si="1"/>
        <v>476.66666666666669</v>
      </c>
      <c r="C5" s="4">
        <f t="shared" si="2"/>
        <v>572</v>
      </c>
      <c r="D5" s="4">
        <f t="shared" si="3"/>
        <v>686.4</v>
      </c>
      <c r="E5" s="5">
        <f t="shared" si="4"/>
        <v>3000000</v>
      </c>
      <c r="F5" s="4">
        <f t="shared" si="5"/>
        <v>6294</v>
      </c>
      <c r="G5" s="4">
        <f t="shared" si="6"/>
        <v>5245</v>
      </c>
      <c r="H5" s="4">
        <f t="shared" si="7"/>
        <v>4371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572</v>
      </c>
      <c r="Q5" s="71">
        <f t="shared" si="10"/>
        <v>476.66666666666669</v>
      </c>
      <c r="R5" s="2">
        <v>3000000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:P7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1"/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ref="P11:P12" si="12">O11/1.2</f>
        <v>0</v>
      </c>
      <c r="Q11" s="71">
        <f t="shared" si="10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1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ref="A15" si="13">N15</f>
        <v>0</v>
      </c>
      <c r="B15" s="4">
        <f t="shared" ref="B15" si="14">Q15</f>
        <v>0</v>
      </c>
      <c r="C15" s="4">
        <f t="shared" ref="C15" si="15">B15*1.2</f>
        <v>0</v>
      </c>
      <c r="D15" s="4">
        <f t="shared" ref="D15" si="16">C15*1.2</f>
        <v>0</v>
      </c>
      <c r="E15" s="5">
        <f t="shared" ref="E15" si="17">R15</f>
        <v>0</v>
      </c>
      <c r="F15" s="4" t="e">
        <f t="shared" ref="F15" si="18">ROUND((E15/B15),0)</f>
        <v>#DIV/0!</v>
      </c>
      <c r="G15" s="4" t="e">
        <f t="shared" ref="G15" si="19">ROUND((E15/C15),0)</f>
        <v>#DIV/0!</v>
      </c>
      <c r="H15" s="4" t="e">
        <f t="shared" ref="H15" si="20">ROUND((E15/D15),0)</f>
        <v>#DIV/0!</v>
      </c>
      <c r="I15" s="4">
        <f t="shared" ref="I15" si="21">T15</f>
        <v>0</v>
      </c>
      <c r="J15" s="4">
        <f t="shared" ref="J15" si="22">U15</f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ref="Q15" si="23">P15/1.2</f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zoomScale="70" zoomScaleNormal="70" workbookViewId="0">
      <selection activeCell="K6" sqref="K6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4" zoomScale="85" zoomScaleNormal="85" workbookViewId="0">
      <selection activeCell="L11" sqref="L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70" zoomScaleNormal="70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="85" zoomScaleNormal="85" workbookViewId="0">
      <selection activeCell="K14" sqref="K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1"/>
  <sheetViews>
    <sheetView workbookViewId="0">
      <selection activeCell="I16" sqref="I16"/>
    </sheetView>
  </sheetViews>
  <sheetFormatPr defaultRowHeight="15"/>
  <sheetData>
    <row r="2" spans="6:10">
      <c r="G2" s="71" t="s">
        <v>101</v>
      </c>
    </row>
    <row r="4" spans="6:10">
      <c r="F4" s="71" t="s">
        <v>98</v>
      </c>
      <c r="G4" s="71">
        <v>4.8</v>
      </c>
      <c r="H4" s="71">
        <v>3.5</v>
      </c>
      <c r="I4" s="71">
        <f>H4*G4</f>
        <v>16.8</v>
      </c>
    </row>
    <row r="5" spans="6:10">
      <c r="F5" s="71" t="s">
        <v>99</v>
      </c>
      <c r="G5" s="71">
        <v>3.5</v>
      </c>
      <c r="H5" s="71">
        <v>2.5</v>
      </c>
      <c r="I5" s="71">
        <f t="shared" ref="I5:I9" si="0">H5*G5</f>
        <v>8.75</v>
      </c>
    </row>
    <row r="6" spans="6:10">
      <c r="F6" s="71" t="s">
        <v>100</v>
      </c>
      <c r="G6" s="71">
        <v>2.1</v>
      </c>
      <c r="H6" s="71">
        <v>1.35</v>
      </c>
      <c r="I6" s="71">
        <f t="shared" si="0"/>
        <v>2.8350000000000004</v>
      </c>
    </row>
    <row r="7" spans="6:10">
      <c r="F7" s="71" t="s">
        <v>104</v>
      </c>
      <c r="G7" s="71">
        <v>3.5</v>
      </c>
      <c r="H7" s="71">
        <v>1.2</v>
      </c>
      <c r="I7" s="71">
        <f t="shared" si="0"/>
        <v>4.2</v>
      </c>
    </row>
    <row r="8" spans="6:10">
      <c r="F8" s="71" t="s">
        <v>74</v>
      </c>
      <c r="G8" s="71">
        <v>4.8</v>
      </c>
      <c r="H8" s="71">
        <v>1.2</v>
      </c>
      <c r="I8" s="71">
        <f t="shared" si="0"/>
        <v>5.76</v>
      </c>
    </row>
    <row r="9" spans="6:10">
      <c r="F9" s="71" t="s">
        <v>74</v>
      </c>
      <c r="G9" s="71">
        <v>2.1</v>
      </c>
      <c r="H9" s="71">
        <v>1.2</v>
      </c>
      <c r="I9" s="115">
        <f t="shared" si="0"/>
        <v>2.52</v>
      </c>
    </row>
    <row r="10" spans="6:10">
      <c r="F10" s="71"/>
      <c r="G10" s="71"/>
      <c r="H10" s="71"/>
      <c r="I10" s="71">
        <f>SUM(I4:I9)</f>
        <v>40.865000000000002</v>
      </c>
      <c r="J10" s="120">
        <f>I10*10.764</f>
        <v>439.87085999999999</v>
      </c>
    </row>
    <row r="11" spans="6:10">
      <c r="F11" s="71"/>
      <c r="G11" s="71"/>
      <c r="H11" s="71"/>
      <c r="I11" s="71"/>
    </row>
    <row r="12" spans="6:10">
      <c r="F12" s="71"/>
      <c r="G12" s="71"/>
      <c r="H12" s="71"/>
      <c r="I12" s="71"/>
    </row>
    <row r="13" spans="6:10">
      <c r="F13" s="71"/>
      <c r="G13" s="71"/>
      <c r="H13" s="71"/>
      <c r="I13" s="71"/>
    </row>
    <row r="14" spans="6:10">
      <c r="F14" s="71"/>
      <c r="G14" s="71"/>
      <c r="H14" s="71"/>
      <c r="I14" s="71"/>
    </row>
    <row r="15" spans="6:10">
      <c r="F15" s="71"/>
      <c r="G15" s="71"/>
      <c r="H15" s="71"/>
      <c r="I15" s="71"/>
    </row>
    <row r="16" spans="6:10">
      <c r="F16" s="71"/>
      <c r="G16" s="71"/>
      <c r="H16" s="71"/>
      <c r="I16" s="115"/>
    </row>
    <row r="17" spans="6:9">
      <c r="F17" s="71"/>
      <c r="G17" s="71"/>
      <c r="H17" s="71"/>
      <c r="I17" s="71"/>
    </row>
    <row r="18" spans="6:9">
      <c r="F18" s="71"/>
      <c r="G18" s="71"/>
      <c r="H18" s="71"/>
      <c r="I18" s="71"/>
    </row>
    <row r="19" spans="6:9">
      <c r="F19" s="71"/>
      <c r="G19" s="71"/>
      <c r="H19" s="71"/>
      <c r="I19" s="71"/>
    </row>
    <row r="20" spans="6:9">
      <c r="F20" s="71"/>
      <c r="G20" s="71"/>
      <c r="H20" s="71"/>
      <c r="I20" s="71"/>
    </row>
    <row r="21" spans="6:9">
      <c r="F21" s="71"/>
      <c r="G21" s="71"/>
      <c r="H21" s="71"/>
      <c r="I21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2023-11-06T09:52:42Z</dcterms:modified>
</cp:coreProperties>
</file>