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orivali (West)_Kannan Sangaralingam Yadavar\"/>
    </mc:Choice>
  </mc:AlternateContent>
  <xr:revisionPtr revIDLastSave="0" documentId="13_ncr:1_{A35F9267-D4EB-4595-8B1C-0884BCD49C9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8" r:id="rId5"/>
    <sheet name="Sheet2" sheetId="19" r:id="rId6"/>
    <sheet name="Sheet3" sheetId="20" r:id="rId7"/>
    <sheet name="Sheet4" sheetId="21" r:id="rId8"/>
    <sheet name="Sheet10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4" l="1"/>
  <c r="G28" i="4" s="1"/>
  <c r="C5" i="25"/>
  <c r="C4" i="25"/>
  <c r="C3" i="25"/>
  <c r="P2" i="4"/>
  <c r="B2" i="4" s="1"/>
  <c r="C2" i="4" s="1"/>
  <c r="D2" i="4" s="1"/>
  <c r="Q3" i="4"/>
  <c r="P4" i="4"/>
  <c r="B4" i="4" s="1"/>
  <c r="C4" i="4" s="1"/>
  <c r="D4" i="4" s="1"/>
  <c r="P5" i="4"/>
  <c r="B5" i="4"/>
  <c r="C5" i="4" s="1"/>
  <c r="P12" i="4"/>
  <c r="Q12" i="4" s="1"/>
  <c r="J12" i="4"/>
  <c r="I12" i="4"/>
  <c r="Q10" i="4"/>
  <c r="B10" i="4" s="1"/>
  <c r="C10" i="4" s="1"/>
  <c r="D10" i="4" s="1"/>
  <c r="P10" i="4"/>
  <c r="J10" i="4"/>
  <c r="I10" i="4"/>
  <c r="P9" i="4"/>
  <c r="Q9" i="4" s="1"/>
  <c r="B9" i="4" s="1"/>
  <c r="C9" i="4" s="1"/>
  <c r="J9" i="4"/>
  <c r="I9" i="4"/>
  <c r="P8" i="4"/>
  <c r="Q8" i="4" s="1"/>
  <c r="B8" i="4" s="1"/>
  <c r="C8" i="4" s="1"/>
  <c r="D8" i="4" s="1"/>
  <c r="J8" i="4"/>
  <c r="I8" i="4"/>
  <c r="P7" i="4"/>
  <c r="Q7" i="4" s="1"/>
  <c r="B7" i="4" s="1"/>
  <c r="C7" i="4" s="1"/>
  <c r="D7" i="4" s="1"/>
  <c r="J7" i="4"/>
  <c r="I7" i="4"/>
  <c r="P6" i="4"/>
  <c r="B6" i="4" s="1"/>
  <c r="C6" i="4" s="1"/>
  <c r="D6" i="4" s="1"/>
  <c r="J6" i="4"/>
  <c r="I6" i="4"/>
  <c r="J5" i="4"/>
  <c r="I5" i="4"/>
  <c r="J4" i="4"/>
  <c r="I4" i="4"/>
  <c r="B3" i="4"/>
  <c r="C3" i="4" s="1"/>
  <c r="D3" i="4" s="1"/>
  <c r="J3" i="4"/>
  <c r="I3" i="4"/>
  <c r="J2" i="4"/>
  <c r="I2" i="4"/>
  <c r="C12" i="25"/>
  <c r="C11" i="25"/>
  <c r="A18" i="23"/>
  <c r="P15" i="4"/>
  <c r="Q15" i="4" s="1"/>
  <c r="B15" i="4" s="1"/>
  <c r="C15" i="4" s="1"/>
  <c r="D15" i="4" s="1"/>
  <c r="J15" i="4"/>
  <c r="I15" i="4"/>
  <c r="E15" i="4"/>
  <c r="P11" i="4"/>
  <c r="Q11" i="4" s="1"/>
  <c r="B11" i="4" s="1"/>
  <c r="C11" i="4" s="1"/>
  <c r="D11" i="4" s="1"/>
  <c r="J11" i="4"/>
  <c r="I11" i="4"/>
  <c r="E11" i="4"/>
  <c r="E10" i="4"/>
  <c r="G10" i="4" s="1"/>
  <c r="E9" i="4"/>
  <c r="F9" i="4" s="1"/>
  <c r="E8" i="4"/>
  <c r="E7" i="4"/>
  <c r="H7" i="4" s="1"/>
  <c r="E6" i="4"/>
  <c r="E5" i="4"/>
  <c r="E4" i="4"/>
  <c r="E3" i="4"/>
  <c r="E2" i="4"/>
  <c r="H24" i="4"/>
  <c r="C20" i="25"/>
  <c r="C16" i="25"/>
  <c r="C17" i="25" s="1"/>
  <c r="G6" i="4" l="1"/>
  <c r="H4" i="4"/>
  <c r="F5" i="4"/>
  <c r="G2" i="4"/>
  <c r="H3" i="4"/>
  <c r="F8" i="4"/>
  <c r="D5" i="4"/>
  <c r="H5" i="4" s="1"/>
  <c r="G5" i="4"/>
  <c r="D9" i="4"/>
  <c r="G9" i="4"/>
  <c r="F3" i="4"/>
  <c r="G4" i="4"/>
  <c r="F7" i="4"/>
  <c r="G8" i="4"/>
  <c r="H9" i="4"/>
  <c r="H2" i="4"/>
  <c r="F4" i="4"/>
  <c r="H10" i="4"/>
  <c r="H11" i="4"/>
  <c r="F2" i="4"/>
  <c r="G3" i="4"/>
  <c r="F6" i="4"/>
  <c r="G7" i="4"/>
  <c r="H8" i="4"/>
  <c r="F10" i="4"/>
  <c r="H6" i="4"/>
  <c r="C13" i="25"/>
  <c r="D13" i="25" s="1"/>
  <c r="C8" i="25" s="1"/>
  <c r="H15" i="4"/>
  <c r="F15" i="4"/>
  <c r="G15" i="4"/>
  <c r="F11" i="4"/>
  <c r="G11" i="4"/>
  <c r="H26" i="4"/>
  <c r="G27" i="4"/>
  <c r="C7" i="25"/>
  <c r="E5" i="25"/>
  <c r="E17" i="25"/>
  <c r="C19" i="25"/>
  <c r="C21" i="25" s="1"/>
  <c r="E21" i="25" s="1"/>
  <c r="C9" i="25" l="1"/>
  <c r="E9" i="25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9" i="24" l="1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16" i="4" l="1"/>
  <c r="Q16" i="4" s="1"/>
  <c r="J16" i="4"/>
  <c r="I16" i="4"/>
  <c r="E16" i="4"/>
  <c r="P14" i="4"/>
  <c r="Q14" i="4" s="1"/>
  <c r="J14" i="4"/>
  <c r="I14" i="4"/>
  <c r="E14" i="4"/>
  <c r="P13" i="4"/>
  <c r="Q13" i="4" s="1"/>
  <c r="J13" i="4"/>
  <c r="I13" i="4"/>
  <c r="E13" i="4"/>
  <c r="E12" i="4"/>
  <c r="B12" i="4" l="1"/>
  <c r="F12" i="4" s="1"/>
  <c r="B14" i="4"/>
  <c r="B13" i="4"/>
  <c r="B16" i="4"/>
  <c r="C16" i="4" l="1"/>
  <c r="G16" i="4" s="1"/>
  <c r="F16" i="4"/>
  <c r="C14" i="4"/>
  <c r="G14" i="4" s="1"/>
  <c r="F14" i="4"/>
  <c r="C13" i="4"/>
  <c r="G13" i="4" s="1"/>
  <c r="F13" i="4"/>
  <c r="C12" i="4"/>
  <c r="G12" i="4" s="1"/>
  <c r="D16" i="4"/>
  <c r="H16" i="4" s="1"/>
  <c r="D13" i="4"/>
  <c r="H13" i="4" s="1"/>
  <c r="D14" i="4"/>
  <c r="H14" i="4" s="1"/>
  <c r="D12" i="4" l="1"/>
  <c r="H12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<sst xmlns="http://schemas.openxmlformats.org/spreadsheetml/2006/main" count="128" uniqueCount="86">
  <si>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</si>
  <si>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</si>
  <si>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</si>
  <si>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</si>
  <si>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</si>
  <si>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</si>
  <si>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</si>
  <si>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</si>
  <si>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</si>
  <si>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</si>
  <si>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</si>
  <si>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</si>
  <si>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</si>
  <si>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</si>
  <si>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</si>
  <si>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</si>
  <si>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</si>
  <si>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</si>
  <si>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</si>
  <si>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</si>
  <si>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</si>
  <si>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</si>
  <si>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</si>
  <si>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</si>
  <si>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</si>
  <si>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</si>
  <si>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</si>
  <si>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</si>
  <si>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</si>
  <si>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</si>
  <si>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</si>
  <si>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</si>
  <si>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</si>
  <si>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</si>
  <si>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</si>
  <si>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</si>
  <si>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</si>
  <si>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</si>
  <si>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</si>
  <si>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</si>
  <si>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</si>
  <si>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</si>
  <si>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</si>
  <si>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</si>
  <si>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</si>
  <si>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</si>
  <si>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</si>
  <si>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</si>
  <si>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</si>
  <si>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</si>
  <si>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</si>
  <si>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</si>
  <si>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</si>
  <si>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</si>
  <si>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</si>
  <si>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</si>
  <si>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</si>
  <si>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</si>
  <si>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</si>
  <si>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</si>
  <si>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</si>
  <si>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</si>
  <si>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</si>
  <si>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</si>
  <si>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</si>
  <si>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</si>
  <si>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</si>
  <si>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</si>
  <si>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</si>
  <si>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</si>
  <si>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</si>
  <si>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</si>
  <si>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</si>
  <si>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</si>
  <si>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</si>
  <si>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</si>
  <si>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</si>
  <si>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</si>
  <si>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</si>
  <si>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</si>
  <si>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</si>
  <si>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</si>
  <si>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</si>
  <si>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11.01.2018</t>
  </si>
  <si>
    <t>ACA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</si>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</sst>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F624E-9C06-5BCC-3232-BCD64A78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67E9C-A638-7444-2159-53EA37B3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7EDB50-6AF8-5F54-BDE3-A229DEB3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3C0E6-18E7-AED2-7B7B-4EFEF8AEC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A6402F-11E6-463B-FC4B-CB3CB619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E9" sqref="E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14</v>
      </c>
      <c r="B2" s="43">
        <v>7</v>
      </c>
      <c r="C2" s="43">
        <v>8</v>
      </c>
      <c r="D2" s="43">
        <v>7</v>
      </c>
      <c r="E2" s="44">
        <f t="shared" ref="E2:I23" si="0">B2/12</f>
        <v>0.58333333333333337</v>
      </c>
      <c r="F2" s="44">
        <f t="shared" ref="F2:F30" si="1">D2/12</f>
        <v>0.58333333333333337</v>
      </c>
      <c r="G2" s="44">
        <f t="shared" ref="G2:G30" si="2">A2+E2</f>
        <v>14.583333333333334</v>
      </c>
      <c r="H2" s="44">
        <f t="shared" ref="H2:H30" si="3">C2+F2</f>
        <v>8.5833333333333339</v>
      </c>
      <c r="I2" s="45">
        <f t="shared" ref="I2:I22" si="4">G2*H2</f>
        <v>125.17361111111113</v>
      </c>
      <c r="J2" s="45">
        <f>I2</f>
        <v>125.17361111111113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6</v>
      </c>
      <c r="B3" s="43">
        <v>5</v>
      </c>
      <c r="C3" s="43">
        <v>6</v>
      </c>
      <c r="D3" s="43">
        <v>3</v>
      </c>
      <c r="E3" s="44">
        <f t="shared" si="0"/>
        <v>0.41666666666666669</v>
      </c>
      <c r="F3" s="44">
        <f t="shared" si="1"/>
        <v>0.25</v>
      </c>
      <c r="G3" s="44">
        <f t="shared" si="2"/>
        <v>6.416666666666667</v>
      </c>
      <c r="H3" s="44">
        <f t="shared" si="3"/>
        <v>6.25</v>
      </c>
      <c r="I3" s="45">
        <f t="shared" si="4"/>
        <v>40.104166666666671</v>
      </c>
      <c r="J3" s="45">
        <f>J2+I3</f>
        <v>165.2777777777778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9</v>
      </c>
      <c r="B4" s="43">
        <v>8</v>
      </c>
      <c r="C4" s="43">
        <v>10</v>
      </c>
      <c r="D4" s="43">
        <v>3</v>
      </c>
      <c r="E4" s="44">
        <f t="shared" si="0"/>
        <v>0.66666666666666663</v>
      </c>
      <c r="F4" s="44">
        <f t="shared" si="1"/>
        <v>0.25</v>
      </c>
      <c r="G4" s="44">
        <f t="shared" si="2"/>
        <v>9.6666666666666661</v>
      </c>
      <c r="H4" s="44">
        <f t="shared" si="3"/>
        <v>10.25</v>
      </c>
      <c r="I4" s="45">
        <f t="shared" si="4"/>
        <v>99.083333333333329</v>
      </c>
      <c r="J4" s="45">
        <f t="shared" ref="J4:J30" si="5">J3+I4</f>
        <v>264.36111111111114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8</v>
      </c>
      <c r="B5" s="43">
        <v>3</v>
      </c>
      <c r="C5" s="43">
        <v>4</v>
      </c>
      <c r="D5" s="43">
        <v>0</v>
      </c>
      <c r="E5" s="44">
        <f t="shared" si="0"/>
        <v>0.25</v>
      </c>
      <c r="F5" s="44">
        <f t="shared" si="1"/>
        <v>0</v>
      </c>
      <c r="G5" s="44">
        <f t="shared" si="2"/>
        <v>8.25</v>
      </c>
      <c r="H5" s="44">
        <f t="shared" si="3"/>
        <v>4</v>
      </c>
      <c r="I5" s="45">
        <f t="shared" si="4"/>
        <v>33</v>
      </c>
      <c r="J5" s="45">
        <f t="shared" si="5"/>
        <v>297.36111111111114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4</v>
      </c>
      <c r="B6" s="43">
        <v>0</v>
      </c>
      <c r="C6" s="43">
        <v>1</v>
      </c>
      <c r="D6" s="43">
        <v>9</v>
      </c>
      <c r="E6" s="44">
        <f t="shared" si="0"/>
        <v>0</v>
      </c>
      <c r="F6" s="44">
        <f t="shared" si="1"/>
        <v>0.75</v>
      </c>
      <c r="G6" s="44">
        <f t="shared" si="2"/>
        <v>4</v>
      </c>
      <c r="H6" s="44">
        <f t="shared" si="3"/>
        <v>1.75</v>
      </c>
      <c r="I6" s="45">
        <f t="shared" si="4"/>
        <v>7</v>
      </c>
      <c r="J6" s="45">
        <f t="shared" si="5"/>
        <v>304.36111111111114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10</v>
      </c>
      <c r="B7" s="43">
        <v>5</v>
      </c>
      <c r="C7" s="43">
        <v>3</v>
      </c>
      <c r="D7" s="43">
        <v>0</v>
      </c>
      <c r="E7" s="44">
        <f t="shared" si="0"/>
        <v>0.41666666666666669</v>
      </c>
      <c r="F7" s="44">
        <f t="shared" si="1"/>
        <v>0</v>
      </c>
      <c r="G7" s="44">
        <f t="shared" si="2"/>
        <v>10.416666666666666</v>
      </c>
      <c r="H7" s="44">
        <f t="shared" si="3"/>
        <v>3</v>
      </c>
      <c r="I7" s="45">
        <f t="shared" si="4"/>
        <v>31.25</v>
      </c>
      <c r="J7" s="45">
        <f t="shared" si="5"/>
        <v>335.61111111111114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6</v>
      </c>
      <c r="B8" s="43">
        <v>3</v>
      </c>
      <c r="C8" s="43">
        <v>2</v>
      </c>
      <c r="D8" s="43">
        <v>4</v>
      </c>
      <c r="E8" s="44">
        <f t="shared" si="0"/>
        <v>0.25</v>
      </c>
      <c r="F8" s="44">
        <f t="shared" si="1"/>
        <v>0.33333333333333331</v>
      </c>
      <c r="G8" s="44">
        <f t="shared" si="2"/>
        <v>6.25</v>
      </c>
      <c r="H8" s="44">
        <f t="shared" si="3"/>
        <v>2.3333333333333335</v>
      </c>
      <c r="I8" s="45">
        <f t="shared" si="4"/>
        <v>14.583333333333334</v>
      </c>
      <c r="J8" s="45">
        <f t="shared" si="5"/>
        <v>350.19444444444446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350.19444444444446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350.19444444444446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350.19444444444446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350.19444444444446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350.19444444444446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350.19444444444446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350.19444444444446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350.19444444444446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350.19444444444446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350.19444444444446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350.19444444444446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350.19444444444446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350.19444444444446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350.19444444444446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350.19444444444446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350.19444444444446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350.19444444444446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350.19444444444446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350.19444444444446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350.19444444444446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350.19444444444446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350.19444444444446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23" sqref="M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366</v>
      </c>
      <c r="D18" s="26"/>
      <c r="F18" s="19"/>
    </row>
    <row r="19" spans="1:6" x14ac:dyDescent="0.25">
      <c r="A19" s="16" t="s">
        <v>73</v>
      </c>
      <c r="B19" s="6"/>
      <c r="C19" s="32">
        <f>C18*C16</f>
        <v>2196000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1976400</v>
      </c>
      <c r="D20" s="32"/>
      <c r="F20" s="19"/>
    </row>
    <row r="21" spans="1:6" x14ac:dyDescent="0.25">
      <c r="A21" s="16" t="s">
        <v>25</v>
      </c>
      <c r="C21" s="35">
        <f>C19*80%</f>
        <v>1756800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915000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4575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5"/>
  <sheetViews>
    <sheetView tabSelected="1" workbookViewId="0">
      <selection activeCell="A2" sqref="A2:A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1" si="0">Q2</f>
        <v>354</v>
      </c>
      <c r="C2" s="4">
        <f t="shared" ref="C2:C11" si="1">B2*1.2</f>
        <v>424.8</v>
      </c>
      <c r="D2" s="4">
        <f t="shared" ref="D2:D11" si="2">C2*1.2</f>
        <v>509.76</v>
      </c>
      <c r="E2" s="5">
        <f t="shared" ref="E2:E11" si="3">R2</f>
        <v>2250000</v>
      </c>
      <c r="F2" s="78">
        <f t="shared" ref="F2:F10" si="4">ROUND((E2/B2),0)</f>
        <v>6356</v>
      </c>
      <c r="G2" s="78">
        <f t="shared" ref="G2:G10" si="5">ROUND((E2/C2),0)</f>
        <v>5297</v>
      </c>
      <c r="H2" s="78">
        <f t="shared" ref="H2:H10" si="6">ROUND((E2/D2),0)</f>
        <v>4414</v>
      </c>
      <c r="I2" s="78">
        <f t="shared" ref="I2:I10" si="7">T2</f>
        <v>0</v>
      </c>
      <c r="J2" s="78">
        <f t="shared" ref="J2:J10" si="8">U2</f>
        <v>0</v>
      </c>
      <c r="K2" s="7"/>
      <c r="L2" s="7"/>
      <c r="M2" s="7"/>
      <c r="N2" s="7"/>
      <c r="O2" s="7">
        <v>0</v>
      </c>
      <c r="P2" s="7">
        <f t="shared" ref="P2:P5" si="9">O2/1.2</f>
        <v>0</v>
      </c>
      <c r="Q2" s="7">
        <v>354</v>
      </c>
      <c r="R2" s="79">
        <v>2250000</v>
      </c>
      <c r="S2" s="2"/>
    </row>
    <row r="3" spans="1:19" x14ac:dyDescent="0.25">
      <c r="A3" s="4">
        <v>2</v>
      </c>
      <c r="B3" s="4">
        <f t="shared" si="0"/>
        <v>333.33333333333337</v>
      </c>
      <c r="C3" s="4">
        <f t="shared" si="1"/>
        <v>400.00000000000006</v>
      </c>
      <c r="D3" s="4">
        <f t="shared" si="2"/>
        <v>480.00000000000006</v>
      </c>
      <c r="E3" s="5">
        <f t="shared" si="3"/>
        <v>2700000</v>
      </c>
      <c r="F3" s="78">
        <f t="shared" si="4"/>
        <v>8100</v>
      </c>
      <c r="G3" s="78">
        <f t="shared" si="5"/>
        <v>6750</v>
      </c>
      <c r="H3" s="78">
        <f t="shared" si="6"/>
        <v>5625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400</v>
      </c>
      <c r="Q3" s="7">
        <f t="shared" ref="Q3" si="10">P3/1.2</f>
        <v>333.33333333333337</v>
      </c>
      <c r="R3" s="79">
        <v>2700000</v>
      </c>
      <c r="S3" s="2"/>
    </row>
    <row r="4" spans="1:19" x14ac:dyDescent="0.25">
      <c r="A4" s="4">
        <v>3</v>
      </c>
      <c r="B4" s="4">
        <f t="shared" si="0"/>
        <v>351</v>
      </c>
      <c r="C4" s="4">
        <f t="shared" si="1"/>
        <v>421.2</v>
      </c>
      <c r="D4" s="4">
        <f t="shared" si="2"/>
        <v>505.43999999999994</v>
      </c>
      <c r="E4" s="5">
        <f t="shared" si="3"/>
        <v>2300000</v>
      </c>
      <c r="F4" s="78">
        <f t="shared" si="4"/>
        <v>6553</v>
      </c>
      <c r="G4" s="78">
        <f t="shared" si="5"/>
        <v>5461</v>
      </c>
      <c r="H4" s="78">
        <f t="shared" si="6"/>
        <v>4550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351</v>
      </c>
      <c r="R4" s="79">
        <v>2300000</v>
      </c>
      <c r="S4" s="2"/>
    </row>
    <row r="5" spans="1:19" x14ac:dyDescent="0.25">
      <c r="A5" s="4">
        <v>4</v>
      </c>
      <c r="B5" s="4">
        <f t="shared" si="0"/>
        <v>354</v>
      </c>
      <c r="C5" s="4">
        <f t="shared" si="1"/>
        <v>424.8</v>
      </c>
      <c r="D5" s="4">
        <f t="shared" si="2"/>
        <v>509.76</v>
      </c>
      <c r="E5" s="5">
        <f t="shared" si="3"/>
        <v>2000000</v>
      </c>
      <c r="F5" s="78">
        <f t="shared" si="4"/>
        <v>5650</v>
      </c>
      <c r="G5" s="78">
        <f t="shared" si="5"/>
        <v>4708</v>
      </c>
      <c r="H5" s="78">
        <f t="shared" si="6"/>
        <v>3923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354</v>
      </c>
      <c r="R5" s="79">
        <v>2000000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2300000</v>
      </c>
      <c r="F6" s="78">
        <f t="shared" si="4"/>
        <v>5111</v>
      </c>
      <c r="G6" s="78">
        <f t="shared" si="5"/>
        <v>4259</v>
      </c>
      <c r="H6" s="78">
        <f t="shared" si="6"/>
        <v>3549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ref="P6:P10" si="11">O6/1.2</f>
        <v>0</v>
      </c>
      <c r="Q6" s="7">
        <v>450</v>
      </c>
      <c r="R6" s="79">
        <v>2300000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ref="Q6:Q10" si="12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2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ref="F11" si="13">ROUND((E11/B11),0)</f>
        <v>#DIV/0!</v>
      </c>
      <c r="G11" s="4" t="e">
        <f t="shared" ref="G11" si="14">ROUND((E11/C11),0)</f>
        <v>#DIV/0!</v>
      </c>
      <c r="H11" s="4" t="e">
        <f t="shared" ref="H11" si="15">ROUND((E11/D11),0)</f>
        <v>#DIV/0!</v>
      </c>
      <c r="I11" s="4">
        <f t="shared" ref="I11" si="16">T11</f>
        <v>0</v>
      </c>
      <c r="J11" s="4">
        <f t="shared" ref="J11" si="17">U11</f>
        <v>0</v>
      </c>
      <c r="O11">
        <v>0</v>
      </c>
      <c r="P11">
        <f t="shared" ref="P11" si="18">O11/1.2</f>
        <v>0</v>
      </c>
      <c r="Q11">
        <f t="shared" ref="Q11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ref="B12:B16" si="20">Q12</f>
        <v>0</v>
      </c>
      <c r="C12" s="4">
        <f t="shared" ref="C12:C16" si="21">B12*1.2</f>
        <v>0</v>
      </c>
      <c r="D12" s="4">
        <f t="shared" ref="D12:D16" si="22">C12*1.2</f>
        <v>0</v>
      </c>
      <c r="E12" s="5">
        <f t="shared" ref="E12:E16" si="23">R12</f>
        <v>0</v>
      </c>
      <c r="F12" s="4" t="e">
        <f t="shared" ref="F12" si="24">ROUND((E12/B12),0)</f>
        <v>#DIV/0!</v>
      </c>
      <c r="G12" s="4" t="e">
        <f t="shared" ref="G12" si="25">ROUND((E12/C12),0)</f>
        <v>#DIV/0!</v>
      </c>
      <c r="H12" s="4" t="e">
        <f t="shared" ref="H12" si="26">ROUND((E12/D12),0)</f>
        <v>#DIV/0!</v>
      </c>
      <c r="I12" s="4">
        <f t="shared" ref="I12" si="27">T12</f>
        <v>0</v>
      </c>
      <c r="J12" s="4">
        <f t="shared" ref="J12" si="28">U12</f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20"/>
        <v>0</v>
      </c>
      <c r="C13" s="4">
        <f t="shared" si="21"/>
        <v>0</v>
      </c>
      <c r="D13" s="4">
        <f t="shared" si="22"/>
        <v>0</v>
      </c>
      <c r="E13" s="5">
        <f t="shared" si="23"/>
        <v>0</v>
      </c>
      <c r="F13" s="4" t="e">
        <f t="shared" ref="F13:F16" si="31">ROUND((E13/B13),0)</f>
        <v>#DIV/0!</v>
      </c>
      <c r="G13" s="4" t="e">
        <f t="shared" ref="G13:G16" si="32">ROUND((E13/C13),0)</f>
        <v>#DIV/0!</v>
      </c>
      <c r="H13" s="4" t="e">
        <f t="shared" ref="H13:H16" si="33">ROUND((E13/D13),0)</f>
        <v>#DIV/0!</v>
      </c>
      <c r="I13" s="4">
        <f t="shared" ref="I13:J16" si="34">T13</f>
        <v>0</v>
      </c>
      <c r="J13" s="4">
        <f t="shared" si="34"/>
        <v>0</v>
      </c>
      <c r="O13">
        <v>0</v>
      </c>
      <c r="P13">
        <f t="shared" ref="P13" si="35">O13/1.2</f>
        <v>0</v>
      </c>
      <c r="Q13">
        <f t="shared" ref="Q13:Q16" si="36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20"/>
        <v>0</v>
      </c>
      <c r="C14" s="4">
        <f t="shared" si="21"/>
        <v>0</v>
      </c>
      <c r="D14" s="4">
        <f t="shared" si="22"/>
        <v>0</v>
      </c>
      <c r="E14" s="5">
        <f t="shared" si="23"/>
        <v>0</v>
      </c>
      <c r="F14" s="4" t="e">
        <f t="shared" si="31"/>
        <v>#DIV/0!</v>
      </c>
      <c r="G14" s="4" t="e">
        <f t="shared" si="32"/>
        <v>#DIV/0!</v>
      </c>
      <c r="H14" s="4" t="e">
        <f t="shared" si="33"/>
        <v>#DIV/0!</v>
      </c>
      <c r="I14" s="4">
        <f t="shared" si="34"/>
        <v>0</v>
      </c>
      <c r="J14" s="4">
        <f t="shared" si="34"/>
        <v>0</v>
      </c>
      <c r="O14">
        <v>0</v>
      </c>
      <c r="P14">
        <f>O14/1.2</f>
        <v>0</v>
      </c>
      <c r="Q14">
        <f t="shared" si="36"/>
        <v>0</v>
      </c>
      <c r="R14" s="2">
        <v>0</v>
      </c>
      <c r="S14" s="2"/>
    </row>
    <row r="15" spans="1:19" x14ac:dyDescent="0.25">
      <c r="A15" s="4">
        <v>14</v>
      </c>
      <c r="B15" s="4">
        <f t="shared" ref="B15" si="37">Q15</f>
        <v>0</v>
      </c>
      <c r="C15" s="4">
        <f t="shared" ref="C15" si="38">B15*1.2</f>
        <v>0</v>
      </c>
      <c r="D15" s="4">
        <f t="shared" ref="D15" si="39">C15*1.2</f>
        <v>0</v>
      </c>
      <c r="E15" s="5">
        <f t="shared" ref="E15" si="40">R15</f>
        <v>0</v>
      </c>
      <c r="F15" s="4" t="e">
        <f t="shared" ref="F15" si="41">ROUND((E15/B15),0)</f>
        <v>#DIV/0!</v>
      </c>
      <c r="G15" s="4" t="e">
        <f t="shared" ref="G15" si="42">ROUND((E15/C15),0)</f>
        <v>#DIV/0!</v>
      </c>
      <c r="H15" s="4" t="e">
        <f t="shared" ref="H15" si="43">ROUND((E15/D15),0)</f>
        <v>#DIV/0!</v>
      </c>
      <c r="I15" s="4">
        <f t="shared" ref="I15" si="44">T15</f>
        <v>0</v>
      </c>
      <c r="J15" s="4">
        <f t="shared" ref="J15" si="45">U15</f>
        <v>0</v>
      </c>
      <c r="O15">
        <v>0</v>
      </c>
      <c r="P15">
        <f t="shared" ref="P15" si="46">O15/1.2</f>
        <v>0</v>
      </c>
      <c r="Q15">
        <f t="shared" ref="Q15" si="47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20"/>
        <v>0</v>
      </c>
      <c r="C16" s="4">
        <f t="shared" si="21"/>
        <v>0</v>
      </c>
      <c r="D16" s="4">
        <f t="shared" si="22"/>
        <v>0</v>
      </c>
      <c r="E16" s="5">
        <f t="shared" si="23"/>
        <v>0</v>
      </c>
      <c r="F16" s="4" t="e">
        <f t="shared" si="31"/>
        <v>#DIV/0!</v>
      </c>
      <c r="G16" s="4" t="e">
        <f t="shared" si="32"/>
        <v>#DIV/0!</v>
      </c>
      <c r="H16" s="4" t="e">
        <f t="shared" si="33"/>
        <v>#DIV/0!</v>
      </c>
      <c r="I16" s="4">
        <f t="shared" si="34"/>
        <v>0</v>
      </c>
      <c r="J16" s="4">
        <f t="shared" si="34"/>
        <v>0</v>
      </c>
      <c r="O16">
        <v>0</v>
      </c>
      <c r="P16">
        <f>O16/1.2</f>
        <v>0</v>
      </c>
      <c r="Q16">
        <f t="shared" si="36"/>
        <v>0</v>
      </c>
      <c r="R16" s="2">
        <v>0</v>
      </c>
      <c r="S16" s="2"/>
    </row>
    <row r="17" spans="3:8" s="10" customFormat="1" x14ac:dyDescent="0.25"/>
    <row r="18" spans="3:8" s="10" customFormat="1" x14ac:dyDescent="0.25"/>
    <row r="19" spans="3:8" s="10" customFormat="1" x14ac:dyDescent="0.25">
      <c r="F19" s="73"/>
    </row>
    <row r="20" spans="3:8" s="10" customFormat="1" x14ac:dyDescent="0.25">
      <c r="F20" s="74"/>
    </row>
    <row r="21" spans="3:8" s="10" customFormat="1" x14ac:dyDescent="0.25">
      <c r="F21" s="74"/>
    </row>
    <row r="22" spans="3:8" s="10" customFormat="1" x14ac:dyDescent="0.25">
      <c r="F22" s="57" t="s">
        <v>85</v>
      </c>
      <c r="G22" s="57">
        <v>350</v>
      </c>
    </row>
    <row r="23" spans="3:8" s="10" customFormat="1" x14ac:dyDescent="0.25">
      <c r="C23" s="72" t="s">
        <v>74</v>
      </c>
      <c r="D23" s="72" t="s">
        <v>83</v>
      </c>
      <c r="F23" s="57" t="s">
        <v>84</v>
      </c>
      <c r="G23" s="57">
        <v>366</v>
      </c>
    </row>
    <row r="24" spans="3:8" s="10" customFormat="1" x14ac:dyDescent="0.25">
      <c r="C24" s="72" t="s">
        <v>1</v>
      </c>
      <c r="D24" s="72">
        <v>1847313</v>
      </c>
      <c r="F24" s="57" t="s">
        <v>71</v>
      </c>
      <c r="G24" s="57">
        <v>439</v>
      </c>
      <c r="H24" s="10">
        <f>G24/G23</f>
        <v>1.1994535519125684</v>
      </c>
    </row>
    <row r="25" spans="3:8" s="10" customFormat="1" x14ac:dyDescent="0.25">
      <c r="F25" s="57" t="s">
        <v>72</v>
      </c>
      <c r="G25" s="57">
        <v>6000</v>
      </c>
    </row>
    <row r="26" spans="3:8" s="10" customFormat="1" x14ac:dyDescent="0.25">
      <c r="C26" s="75"/>
      <c r="D26" s="75"/>
      <c r="F26" s="75" t="s">
        <v>73</v>
      </c>
      <c r="G26" s="75">
        <f>G23*G25</f>
        <v>2196000</v>
      </c>
      <c r="H26" s="10">
        <f>G26/D24</f>
        <v>1.1887536113262884</v>
      </c>
    </row>
    <row r="27" spans="3:8" s="10" customFormat="1" x14ac:dyDescent="0.25">
      <c r="C27" s="75"/>
      <c r="D27" s="75"/>
      <c r="F27" s="75" t="s">
        <v>24</v>
      </c>
      <c r="G27" s="75">
        <f>G26*90%</f>
        <v>1976400</v>
      </c>
    </row>
    <row r="28" spans="3:8" s="10" customFormat="1" x14ac:dyDescent="0.25">
      <c r="C28" s="75"/>
      <c r="D28" s="75"/>
      <c r="F28" s="75" t="s">
        <v>25</v>
      </c>
      <c r="G28" s="75">
        <f>G26*80%</f>
        <v>1756800</v>
      </c>
    </row>
    <row r="29" spans="3:8" s="10" customFormat="1" x14ac:dyDescent="0.25">
      <c r="C29" s="75"/>
      <c r="D29" s="75"/>
    </row>
    <row r="30" spans="3:8" s="10" customFormat="1" x14ac:dyDescent="0.25">
      <c r="C30" s="75"/>
      <c r="D30" s="75"/>
    </row>
    <row r="31" spans="3:8" s="10" customFormat="1" x14ac:dyDescent="0.25"/>
    <row r="32" spans="3:8" s="10" customFormat="1" x14ac:dyDescent="0.25"/>
    <row r="33" s="10" customFormat="1" x14ac:dyDescent="0.25"/>
    <row r="34" s="10" customFormat="1" x14ac:dyDescent="0.25"/>
    <row r="3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2023-11-09T05:37:01Z</dcterms:modified>
</cp:coreProperties>
</file>