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MADHAV KASHELKAR - Cosmos\"/>
    </mc:Choice>
  </mc:AlternateContent>
  <xr:revisionPtr revIDLastSave="0" documentId="13_ncr:1_{CDB0E3A7-8B53-44C5-A286-212CB9E34D8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6" i="4" l="1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25" i="4"/>
  <c r="Q25" i="4" s="1"/>
  <c r="B25" i="4" s="1"/>
  <c r="C25" i="4" s="1"/>
  <c r="D25" i="4" s="1"/>
  <c r="J25" i="4"/>
  <c r="I25" i="4"/>
  <c r="E25" i="4"/>
  <c r="H25" i="4" s="1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6" i="4" l="1"/>
  <c r="H4" i="4"/>
  <c r="H17" i="4"/>
  <c r="H16" i="4"/>
  <c r="H13" i="4"/>
  <c r="H7" i="4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45" i="4"/>
  <c r="V40" i="4"/>
  <c r="V41" i="4" s="1"/>
  <c r="V35" i="4"/>
  <c r="V42" i="4" l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<sst xmlns="http://schemas.openxmlformats.org/spreadsheetml/2006/main" count="44" uniqueCount="39">
  <si>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</si>
  <si>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</si>
  <si>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</si>
  <si>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</si>
  <si>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</si>
  <si>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</si>
  <si>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</si>
  <si>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</si>
  <si>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</si>
  <si>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</si>
  <si>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</si>
  <si>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</si>
  <si>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</si>
  <si>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</si>
  <si>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Sale Instances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</si>
  <si>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</si>
  <si>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</si>
  <si>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</si>
  <si>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</si>
  <si>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</si>
  <si>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</si>
  <si>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</si>
  <si>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</si>
  <si>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</si>
  <si>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</si>
  <si>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</si>
  <si>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</si>
  <si>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</si>
  <si>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</si>
  <si>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</si>
  <si>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</si>
  <si>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</si>
  <si>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</si>
  <si>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</si>
  <si>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</si>
  <si>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</si>
  <si>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</si>
  <si>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</si>
  <si>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Cosmos Bank ( Dombivali (East) Branch )  - MADHAV KASHELKAR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</si>
</sst>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402488</xdr:colOff>
      <xdr:row>42</xdr:row>
      <xdr:rowOff>172527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FAB046-8808-4122-8CFA-F72B43D3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471288" cy="771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3</xdr:row>
      <xdr:rowOff>152400</xdr:rowOff>
    </xdr:from>
    <xdr:to>
      <xdr:col>31</xdr:col>
      <xdr:colOff>145317</xdr:colOff>
      <xdr:row>43</xdr:row>
      <xdr:rowOff>105832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5590F4-1D9E-4B65-9C24-E8F95D82B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" y="723900"/>
          <a:ext cx="17499867" cy="7573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59625</xdr:colOff>
      <xdr:row>42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0B9155-9EC5-43E2-B4F2-819D19ED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38025" cy="7935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573367</xdr:colOff>
      <xdr:row>50</xdr:row>
      <xdr:rowOff>39362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3E7609-B837-4A43-8FD3-371EC99D2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74967" cy="90404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497071</xdr:colOff>
      <xdr:row>54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DCF621-1B04-48DB-8ACE-D3FE906C2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689071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458200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C86DC-ECFD-46CD-B6E7-B05455BC7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163800" cy="8125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105555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964DFB-CDCC-4EEB-AF6C-93A8971E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591955" cy="8106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401042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E66C06-6AA2-400C-86E4-84C47A749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06642" cy="81735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210515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B7CA5-8AF9-4EA0-AFC3-324048E35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916115" cy="8173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A10" zoomScaleNormal="100" workbookViewId="0">
      <selection activeCell="P31" sqref="P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1" t="s">
        <v>37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/>
      <c r="T2"/>
    </row>
    <row r="3" spans="1:20" x14ac:dyDescent="0.25">
      <c r="A3" s="4">
        <f t="shared" ref="A3:A11" si="0">N3</f>
        <v>0</v>
      </c>
      <c r="B3" s="4">
        <f t="shared" ref="B3:B11" si="1">Q3</f>
        <v>498</v>
      </c>
      <c r="C3" s="4">
        <f>B3*1.2</f>
        <v>597.6</v>
      </c>
      <c r="D3" s="4">
        <f t="shared" ref="D3:D11" si="2">C3*1.2</f>
        <v>717.12</v>
      </c>
      <c r="E3" s="5">
        <f t="shared" ref="E3:E11" si="3">R3</f>
        <v>3000000</v>
      </c>
      <c r="F3" s="9">
        <f t="shared" ref="F3:F11" si="4">ROUND((E3/B3),0)</f>
        <v>6024</v>
      </c>
      <c r="G3" s="9">
        <f t="shared" ref="G3:G11" si="5">ROUND((E3/C3),0)</f>
        <v>5020</v>
      </c>
      <c r="H3" s="9">
        <f t="shared" ref="H3:H11" si="6">ROUND((E3/D3),0)</f>
        <v>4183</v>
      </c>
      <c r="I3" s="4" t="e">
        <f>#REF!</f>
        <v>#REF!</v>
      </c>
      <c r="J3" s="4">
        <f t="shared" ref="J3:J11" si="7">S3</f>
        <v>0</v>
      </c>
      <c r="O3">
        <v>0</v>
      </c>
      <c r="P3">
        <f t="shared" ref="P3:Q11" si="8">O3/1.2</f>
        <v>0</v>
      </c>
      <c r="Q3">
        <v>498</v>
      </c>
      <c r="R3" s="2">
        <v>3000000</v>
      </c>
    </row>
    <row r="4" spans="1:20" x14ac:dyDescent="0.25">
      <c r="A4" s="4">
        <f t="shared" si="0"/>
        <v>0</v>
      </c>
      <c r="B4" s="4">
        <f t="shared" si="1"/>
        <v>541</v>
      </c>
      <c r="C4" s="4">
        <f t="shared" ref="C4:C11" si="9">B4*1.2</f>
        <v>649.19999999999993</v>
      </c>
      <c r="D4" s="4">
        <f t="shared" si="2"/>
        <v>779.03999999999985</v>
      </c>
      <c r="E4" s="5">
        <f t="shared" si="3"/>
        <v>4200000</v>
      </c>
      <c r="F4" s="9">
        <f t="shared" si="4"/>
        <v>7763</v>
      </c>
      <c r="G4" s="9">
        <f t="shared" si="5"/>
        <v>6470</v>
      </c>
      <c r="H4" s="9">
        <f t="shared" si="6"/>
        <v>5391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541</v>
      </c>
      <c r="R4" s="2">
        <v>4200000</v>
      </c>
    </row>
    <row r="5" spans="1:20" x14ac:dyDescent="0.25">
      <c r="A5" s="4">
        <f t="shared" si="0"/>
        <v>0</v>
      </c>
      <c r="B5" s="4">
        <f t="shared" si="1"/>
        <v>541</v>
      </c>
      <c r="C5" s="4">
        <f t="shared" si="9"/>
        <v>649.19999999999993</v>
      </c>
      <c r="D5" s="4">
        <f t="shared" si="2"/>
        <v>779.03999999999985</v>
      </c>
      <c r="E5" s="5">
        <f t="shared" si="3"/>
        <v>4400000</v>
      </c>
      <c r="F5" s="9">
        <f t="shared" si="4"/>
        <v>8133</v>
      </c>
      <c r="G5" s="9">
        <f t="shared" si="5"/>
        <v>6778</v>
      </c>
      <c r="H5" s="9">
        <f t="shared" si="6"/>
        <v>5648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541</v>
      </c>
      <c r="R5" s="2">
        <v>4400000</v>
      </c>
    </row>
    <row r="6" spans="1:20" s="49" customFormat="1" x14ac:dyDescent="0.25">
      <c r="A6" s="47">
        <f t="shared" ref="A6:A8" si="10">N6</f>
        <v>0</v>
      </c>
      <c r="B6" s="47">
        <f t="shared" ref="B6:B8" si="11">Q6</f>
        <v>527</v>
      </c>
      <c r="C6" s="47">
        <f t="shared" ref="C6:C8" si="12">B6*1.2</f>
        <v>632.4</v>
      </c>
      <c r="D6" s="47">
        <f t="shared" ref="D6:D8" si="13">C6*1.2</f>
        <v>758.88</v>
      </c>
      <c r="E6" s="48">
        <f t="shared" ref="E6:E8" si="14">R6</f>
        <v>4975000</v>
      </c>
      <c r="F6" s="47">
        <f t="shared" ref="F6:F8" si="15">ROUND((E6/B6),0)</f>
        <v>9440</v>
      </c>
      <c r="G6" s="47">
        <f t="shared" ref="G6:G8" si="16">ROUND((E6/C6),0)</f>
        <v>7867</v>
      </c>
      <c r="H6" s="47">
        <f t="shared" ref="H6:H8" si="17">ROUND((E6/D6),0)</f>
        <v>6556</v>
      </c>
      <c r="I6" s="47" t="e">
        <f>#REF!</f>
        <v>#REF!</v>
      </c>
      <c r="J6" s="47">
        <f t="shared" ref="J6:J8" si="18">S6</f>
        <v>0</v>
      </c>
      <c r="O6" s="49">
        <v>0</v>
      </c>
      <c r="P6" s="49">
        <f t="shared" ref="P6:P8" si="19">O6/1.2</f>
        <v>0</v>
      </c>
      <c r="Q6" s="49">
        <v>527</v>
      </c>
      <c r="R6" s="50">
        <v>4975000</v>
      </c>
    </row>
    <row r="7" spans="1:20" x14ac:dyDescent="0.25">
      <c r="A7" s="4">
        <f t="shared" si="10"/>
        <v>0</v>
      </c>
      <c r="B7" s="4">
        <f t="shared" si="11"/>
        <v>0</v>
      </c>
      <c r="C7" s="4">
        <f t="shared" si="12"/>
        <v>0</v>
      </c>
      <c r="D7" s="4">
        <f t="shared" si="13"/>
        <v>0</v>
      </c>
      <c r="E7" s="5">
        <f t="shared" si="14"/>
        <v>0</v>
      </c>
      <c r="F7" s="47" t="e">
        <f t="shared" si="15"/>
        <v>#DIV/0!</v>
      </c>
      <c r="G7" s="47" t="e">
        <f t="shared" si="16"/>
        <v>#DIV/0!</v>
      </c>
      <c r="H7" s="9" t="e">
        <f t="shared" si="17"/>
        <v>#DIV/0!</v>
      </c>
      <c r="I7" s="4" t="e">
        <f>#REF!</f>
        <v>#REF!</v>
      </c>
      <c r="J7" s="4">
        <f t="shared" si="18"/>
        <v>0</v>
      </c>
      <c r="O7">
        <v>0</v>
      </c>
      <c r="P7">
        <f t="shared" si="19"/>
        <v>0</v>
      </c>
      <c r="Q7">
        <f t="shared" ref="Q7:Q8" si="20">P7/1.2</f>
        <v>0</v>
      </c>
      <c r="R7" s="2">
        <v>0</v>
      </c>
    </row>
    <row r="8" spans="1:20" x14ac:dyDescent="0.25">
      <c r="A8" s="4">
        <f t="shared" si="10"/>
        <v>0</v>
      </c>
      <c r="B8" s="4">
        <f t="shared" si="11"/>
        <v>0</v>
      </c>
      <c r="C8" s="4">
        <f t="shared" si="12"/>
        <v>0</v>
      </c>
      <c r="D8" s="4">
        <f t="shared" si="13"/>
        <v>0</v>
      </c>
      <c r="E8" s="5">
        <f t="shared" si="14"/>
        <v>0</v>
      </c>
      <c r="F8" s="9" t="e">
        <f t="shared" si="15"/>
        <v>#DIV/0!</v>
      </c>
      <c r="G8" s="9" t="e">
        <f t="shared" si="16"/>
        <v>#DIV/0!</v>
      </c>
      <c r="H8" s="9" t="e">
        <f t="shared" si="17"/>
        <v>#DIV/0!</v>
      </c>
      <c r="I8" s="4" t="e">
        <f>#REF!</f>
        <v>#REF!</v>
      </c>
      <c r="J8" s="4">
        <f t="shared" si="18"/>
        <v>0</v>
      </c>
      <c r="O8">
        <v>0</v>
      </c>
      <c r="P8">
        <f t="shared" si="19"/>
        <v>0</v>
      </c>
      <c r="Q8">
        <f t="shared" si="2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47" t="e">
        <f t="shared" si="4"/>
        <v>#DIV/0!</v>
      </c>
      <c r="G9" s="47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47" t="e">
        <f t="shared" si="4"/>
        <v>#DIV/0!</v>
      </c>
      <c r="G10" s="47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ht="36.75" customHeight="1" x14ac:dyDescent="0.25">
      <c r="A12" s="51" t="s">
        <v>14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</row>
    <row r="13" spans="1:20" ht="14.25" customHeight="1" x14ac:dyDescent="0.25">
      <c r="A13" s="4">
        <f t="shared" ref="A13:A25" si="21">N13</f>
        <v>0</v>
      </c>
      <c r="B13" s="4">
        <f t="shared" ref="B13:B25" si="22">Q13</f>
        <v>575</v>
      </c>
      <c r="C13" s="4">
        <f>B13*1.2</f>
        <v>690</v>
      </c>
      <c r="D13" s="4">
        <f t="shared" ref="D13:D25" si="23">C13*1.2</f>
        <v>828</v>
      </c>
      <c r="E13" s="5">
        <f t="shared" ref="E13:E25" si="24">R13</f>
        <v>6500000</v>
      </c>
      <c r="F13" s="9">
        <f t="shared" ref="F13:F25" si="25">ROUND((E13/B13),0)</f>
        <v>11304</v>
      </c>
      <c r="G13" s="9">
        <f t="shared" ref="G13:G25" si="26">ROUND((E13/C13),0)</f>
        <v>9420</v>
      </c>
      <c r="H13" s="9">
        <f t="shared" ref="H13:H25" si="27">ROUND((E13/D13),0)</f>
        <v>7850</v>
      </c>
      <c r="I13" s="4" t="e">
        <f>#REF!</f>
        <v>#REF!</v>
      </c>
      <c r="J13" s="4">
        <f t="shared" ref="J13:J25" si="28">S13</f>
        <v>0</v>
      </c>
      <c r="O13">
        <v>0</v>
      </c>
      <c r="P13">
        <f t="shared" ref="P13:Q25" si="29">O13/1.2</f>
        <v>0</v>
      </c>
      <c r="Q13">
        <v>575</v>
      </c>
      <c r="R13" s="2">
        <v>6500000</v>
      </c>
    </row>
    <row r="14" spans="1:20" s="49" customFormat="1" ht="14.25" customHeight="1" x14ac:dyDescent="0.25">
      <c r="A14" s="47">
        <f t="shared" si="21"/>
        <v>0</v>
      </c>
      <c r="B14" s="47">
        <f t="shared" si="22"/>
        <v>524</v>
      </c>
      <c r="C14" s="47">
        <f t="shared" ref="C14:C25" si="30">B14*1.2</f>
        <v>628.79999999999995</v>
      </c>
      <c r="D14" s="47">
        <f t="shared" si="23"/>
        <v>754.56</v>
      </c>
      <c r="E14" s="48">
        <f t="shared" si="24"/>
        <v>5800000</v>
      </c>
      <c r="F14" s="47">
        <f t="shared" si="25"/>
        <v>11069</v>
      </c>
      <c r="G14" s="47">
        <f t="shared" si="26"/>
        <v>9224</v>
      </c>
      <c r="H14" s="47">
        <f t="shared" si="27"/>
        <v>7687</v>
      </c>
      <c r="I14" s="47" t="e">
        <f>#REF!</f>
        <v>#REF!</v>
      </c>
      <c r="J14" s="47">
        <f t="shared" si="28"/>
        <v>0</v>
      </c>
      <c r="O14" s="49">
        <v>0</v>
      </c>
      <c r="P14" s="49">
        <f t="shared" si="29"/>
        <v>0</v>
      </c>
      <c r="Q14" s="49">
        <v>524</v>
      </c>
      <c r="R14" s="50">
        <v>5800000</v>
      </c>
    </row>
    <row r="15" spans="1:20" ht="14.25" customHeight="1" x14ac:dyDescent="0.25">
      <c r="A15" s="4">
        <f t="shared" si="21"/>
        <v>0</v>
      </c>
      <c r="B15" s="4">
        <f t="shared" si="22"/>
        <v>550</v>
      </c>
      <c r="C15" s="4">
        <f t="shared" si="30"/>
        <v>660</v>
      </c>
      <c r="D15" s="4">
        <f t="shared" si="23"/>
        <v>792</v>
      </c>
      <c r="E15" s="5">
        <f t="shared" si="24"/>
        <v>5500000</v>
      </c>
      <c r="F15" s="9">
        <f t="shared" si="25"/>
        <v>10000</v>
      </c>
      <c r="G15" s="9">
        <f t="shared" si="26"/>
        <v>8333</v>
      </c>
      <c r="H15" s="9">
        <f t="shared" si="27"/>
        <v>6944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550</v>
      </c>
      <c r="R15" s="2">
        <v>5500000</v>
      </c>
    </row>
    <row r="16" spans="1:20" ht="14.25" customHeight="1" x14ac:dyDescent="0.25">
      <c r="A16" s="4">
        <f t="shared" si="21"/>
        <v>0</v>
      </c>
      <c r="B16" s="4">
        <f t="shared" si="22"/>
        <v>630</v>
      </c>
      <c r="C16" s="4">
        <f t="shared" si="30"/>
        <v>756</v>
      </c>
      <c r="D16" s="4">
        <f t="shared" si="23"/>
        <v>907.19999999999993</v>
      </c>
      <c r="E16" s="5">
        <f t="shared" si="24"/>
        <v>5900000</v>
      </c>
      <c r="F16" s="47">
        <f t="shared" si="25"/>
        <v>9365</v>
      </c>
      <c r="G16" s="47">
        <f t="shared" si="26"/>
        <v>7804</v>
      </c>
      <c r="H16" s="9">
        <f t="shared" si="27"/>
        <v>6504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v>630</v>
      </c>
      <c r="R16" s="2">
        <v>5900000</v>
      </c>
    </row>
    <row r="17" spans="1:25" s="49" customFormat="1" ht="14.25" customHeight="1" x14ac:dyDescent="0.25">
      <c r="A17" s="47">
        <f t="shared" si="21"/>
        <v>0</v>
      </c>
      <c r="B17" s="47">
        <f t="shared" si="22"/>
        <v>548</v>
      </c>
      <c r="C17" s="47">
        <f t="shared" si="30"/>
        <v>657.6</v>
      </c>
      <c r="D17" s="47">
        <f t="shared" si="23"/>
        <v>789.12</v>
      </c>
      <c r="E17" s="48">
        <f t="shared" si="24"/>
        <v>6200000</v>
      </c>
      <c r="F17" s="47">
        <f t="shared" si="25"/>
        <v>11314</v>
      </c>
      <c r="G17" s="47">
        <f t="shared" si="26"/>
        <v>9428</v>
      </c>
      <c r="H17" s="47">
        <f t="shared" si="27"/>
        <v>7857</v>
      </c>
      <c r="I17" s="47" t="e">
        <f>#REF!</f>
        <v>#REF!</v>
      </c>
      <c r="J17" s="47">
        <f t="shared" si="28"/>
        <v>0</v>
      </c>
      <c r="O17" s="49">
        <v>0</v>
      </c>
      <c r="P17" s="49">
        <f t="shared" si="29"/>
        <v>0</v>
      </c>
      <c r="Q17" s="49">
        <v>548</v>
      </c>
      <c r="R17" s="50">
        <v>6200000</v>
      </c>
    </row>
    <row r="18" spans="1:25" ht="14.25" customHeight="1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9" t="e">
        <f t="shared" si="25"/>
        <v>#DIV/0!</v>
      </c>
      <c r="G18" s="9" t="e">
        <f t="shared" si="26"/>
        <v>#DIV/0!</v>
      </c>
      <c r="H18" s="9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</row>
    <row r="19" spans="1:25" ht="14.25" customHeight="1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47" t="e">
        <f t="shared" si="25"/>
        <v>#DIV/0!</v>
      </c>
      <c r="G19" s="47" t="e">
        <f t="shared" si="26"/>
        <v>#DIV/0!</v>
      </c>
      <c r="H19" s="9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</row>
    <row r="20" spans="1:25" ht="14.25" customHeight="1" x14ac:dyDescent="0.25">
      <c r="A20" s="4">
        <f t="shared" si="21"/>
        <v>0</v>
      </c>
      <c r="B20" s="4">
        <f t="shared" si="22"/>
        <v>0</v>
      </c>
      <c r="C20" s="4">
        <f t="shared" si="30"/>
        <v>0</v>
      </c>
      <c r="D20" s="4">
        <f t="shared" si="23"/>
        <v>0</v>
      </c>
      <c r="E20" s="5">
        <f t="shared" si="24"/>
        <v>0</v>
      </c>
      <c r="F20" s="9" t="e">
        <f t="shared" si="25"/>
        <v>#DIV/0!</v>
      </c>
      <c r="G20" s="9" t="e">
        <f t="shared" si="26"/>
        <v>#DIV/0!</v>
      </c>
      <c r="H20" s="9" t="e">
        <f t="shared" si="27"/>
        <v>#DIV/0!</v>
      </c>
      <c r="I20" s="4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f t="shared" si="29"/>
        <v>0</v>
      </c>
      <c r="R20" s="2">
        <v>0</v>
      </c>
    </row>
    <row r="21" spans="1:25" ht="14.25" customHeight="1" x14ac:dyDescent="0.25">
      <c r="A21" s="4">
        <f t="shared" si="21"/>
        <v>0</v>
      </c>
      <c r="B21" s="4">
        <f t="shared" si="22"/>
        <v>0</v>
      </c>
      <c r="C21" s="4">
        <f t="shared" si="30"/>
        <v>0</v>
      </c>
      <c r="D21" s="4">
        <f t="shared" si="23"/>
        <v>0</v>
      </c>
      <c r="E21" s="5">
        <f t="shared" si="24"/>
        <v>0</v>
      </c>
      <c r="F21" s="9" t="e">
        <f t="shared" si="25"/>
        <v>#DIV/0!</v>
      </c>
      <c r="G21" s="9" t="e">
        <f t="shared" si="26"/>
        <v>#DIV/0!</v>
      </c>
      <c r="H21" s="9" t="e">
        <f t="shared" si="27"/>
        <v>#DIV/0!</v>
      </c>
      <c r="I21" s="4" t="e">
        <f>#REF!</f>
        <v>#REF!</v>
      </c>
      <c r="J21" s="4">
        <f t="shared" si="28"/>
        <v>0</v>
      </c>
      <c r="O21">
        <v>0</v>
      </c>
      <c r="P21">
        <f t="shared" si="29"/>
        <v>0</v>
      </c>
      <c r="Q21">
        <f t="shared" si="29"/>
        <v>0</v>
      </c>
      <c r="R21" s="2">
        <v>0</v>
      </c>
    </row>
    <row r="22" spans="1:25" ht="14.25" customHeight="1" x14ac:dyDescent="0.25">
      <c r="A22" s="4">
        <f t="shared" si="21"/>
        <v>0</v>
      </c>
      <c r="B22" s="4">
        <f t="shared" si="22"/>
        <v>0</v>
      </c>
      <c r="C22" s="4">
        <f t="shared" si="30"/>
        <v>0</v>
      </c>
      <c r="D22" s="4">
        <f t="shared" si="23"/>
        <v>0</v>
      </c>
      <c r="E22" s="5">
        <f t="shared" si="24"/>
        <v>0</v>
      </c>
      <c r="F22" s="47" t="e">
        <f t="shared" si="25"/>
        <v>#DIV/0!</v>
      </c>
      <c r="G22" s="47" t="e">
        <f t="shared" si="26"/>
        <v>#DIV/0!</v>
      </c>
      <c r="H22" s="9" t="e">
        <f t="shared" si="27"/>
        <v>#DIV/0!</v>
      </c>
      <c r="I22" s="4" t="e">
        <f>#REF!</f>
        <v>#REF!</v>
      </c>
      <c r="J22" s="4">
        <f t="shared" si="28"/>
        <v>0</v>
      </c>
      <c r="O22">
        <v>0</v>
      </c>
      <c r="P22">
        <f t="shared" si="29"/>
        <v>0</v>
      </c>
      <c r="Q22">
        <f t="shared" si="29"/>
        <v>0</v>
      </c>
      <c r="R22" s="2">
        <v>0</v>
      </c>
    </row>
    <row r="23" spans="1:25" ht="14.25" customHeight="1" x14ac:dyDescent="0.25">
      <c r="A23" s="4">
        <f t="shared" si="21"/>
        <v>0</v>
      </c>
      <c r="B23" s="4">
        <f t="shared" si="22"/>
        <v>0</v>
      </c>
      <c r="C23" s="4">
        <f t="shared" si="30"/>
        <v>0</v>
      </c>
      <c r="D23" s="4">
        <f t="shared" si="23"/>
        <v>0</v>
      </c>
      <c r="E23" s="5">
        <f t="shared" si="24"/>
        <v>0</v>
      </c>
      <c r="F23" s="9" t="e">
        <f t="shared" si="25"/>
        <v>#DIV/0!</v>
      </c>
      <c r="G23" s="9" t="e">
        <f t="shared" si="26"/>
        <v>#DIV/0!</v>
      </c>
      <c r="H23" s="9" t="e">
        <f t="shared" si="27"/>
        <v>#DIV/0!</v>
      </c>
      <c r="I23" s="4" t="e">
        <f>#REF!</f>
        <v>#REF!</v>
      </c>
      <c r="J23" s="4">
        <f t="shared" si="28"/>
        <v>0</v>
      </c>
      <c r="O23">
        <v>0</v>
      </c>
      <c r="P23">
        <f t="shared" si="29"/>
        <v>0</v>
      </c>
      <c r="Q23">
        <f t="shared" si="29"/>
        <v>0</v>
      </c>
      <c r="R23" s="2">
        <v>0</v>
      </c>
    </row>
    <row r="24" spans="1:25" ht="14.25" customHeight="1" x14ac:dyDescent="0.25">
      <c r="A24" s="4">
        <f t="shared" si="21"/>
        <v>0</v>
      </c>
      <c r="B24" s="4">
        <f t="shared" si="22"/>
        <v>0</v>
      </c>
      <c r="C24" s="4">
        <f t="shared" si="30"/>
        <v>0</v>
      </c>
      <c r="D24" s="4">
        <f t="shared" si="23"/>
        <v>0</v>
      </c>
      <c r="E24" s="5">
        <f t="shared" si="24"/>
        <v>0</v>
      </c>
      <c r="F24" s="9" t="e">
        <f t="shared" si="25"/>
        <v>#DIV/0!</v>
      </c>
      <c r="G24" s="9" t="e">
        <f t="shared" si="26"/>
        <v>#DIV/0!</v>
      </c>
      <c r="H24" s="9" t="e">
        <f t="shared" si="27"/>
        <v>#DIV/0!</v>
      </c>
      <c r="I24" s="4" t="e">
        <f>#REF!</f>
        <v>#REF!</v>
      </c>
      <c r="J24" s="4">
        <f t="shared" si="28"/>
        <v>0</v>
      </c>
      <c r="O24">
        <v>0</v>
      </c>
      <c r="P24">
        <f t="shared" si="29"/>
        <v>0</v>
      </c>
      <c r="Q24">
        <f t="shared" si="29"/>
        <v>0</v>
      </c>
      <c r="R24" s="2">
        <v>0</v>
      </c>
    </row>
    <row r="25" spans="1:25" x14ac:dyDescent="0.25">
      <c r="A25" s="4">
        <f t="shared" si="21"/>
        <v>0</v>
      </c>
      <c r="B25" s="4">
        <f t="shared" si="22"/>
        <v>0</v>
      </c>
      <c r="C25" s="4">
        <f t="shared" si="30"/>
        <v>0</v>
      </c>
      <c r="D25" s="4">
        <f t="shared" si="23"/>
        <v>0</v>
      </c>
      <c r="E25" s="5">
        <f t="shared" si="24"/>
        <v>0</v>
      </c>
      <c r="F25" s="9" t="e">
        <f t="shared" si="25"/>
        <v>#DIV/0!</v>
      </c>
      <c r="G25" s="9" t="e">
        <f t="shared" si="26"/>
        <v>#DIV/0!</v>
      </c>
      <c r="H25" s="4" t="e">
        <f t="shared" si="27"/>
        <v>#DIV/0!</v>
      </c>
      <c r="I25" s="4" t="e">
        <f>#REF!</f>
        <v>#REF!</v>
      </c>
      <c r="J25" s="4">
        <f t="shared" si="28"/>
        <v>0</v>
      </c>
      <c r="O25">
        <v>0</v>
      </c>
      <c r="P25">
        <f t="shared" si="29"/>
        <v>0</v>
      </c>
      <c r="Q25">
        <f t="shared" si="29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21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22</v>
      </c>
      <c r="V32" s="32">
        <v>2023</v>
      </c>
      <c r="W32" s="33"/>
      <c r="X32" s="18"/>
      <c r="Y32" s="7"/>
    </row>
    <row r="33" spans="7:25" ht="16.5" x14ac:dyDescent="0.3">
      <c r="S33" s="10"/>
      <c r="T33" s="10"/>
      <c r="U33" s="34" t="s">
        <v>23</v>
      </c>
      <c r="V33" s="35">
        <v>2020</v>
      </c>
      <c r="W33" s="33" t="s">
        <v>24</v>
      </c>
      <c r="X33" s="18"/>
      <c r="Y33" s="7"/>
    </row>
    <row r="34" spans="7:25" ht="16.5" x14ac:dyDescent="0.3">
      <c r="G34" s="6"/>
      <c r="H34" s="6"/>
      <c r="S34" s="10"/>
      <c r="T34" s="10"/>
      <c r="U34" s="36" t="s">
        <v>25</v>
      </c>
      <c r="V34" s="35">
        <v>0</v>
      </c>
      <c r="W34" s="33"/>
      <c r="X34" s="18"/>
      <c r="Y34" s="7"/>
    </row>
    <row r="35" spans="7:25" ht="16.5" x14ac:dyDescent="0.3">
      <c r="S35" s="10"/>
      <c r="T35" s="10"/>
      <c r="U35" s="37"/>
      <c r="V35" s="35">
        <f>V34-60</f>
        <v>-60</v>
      </c>
      <c r="W35" s="33"/>
      <c r="X35" s="26"/>
      <c r="Y35" s="7"/>
    </row>
    <row r="36" spans="7:25" ht="16.5" x14ac:dyDescent="0.3">
      <c r="S36" s="10"/>
      <c r="T36" s="10"/>
      <c r="U36" s="37" t="s">
        <v>26</v>
      </c>
      <c r="V36" s="38">
        <f>527*2500</f>
        <v>1317500</v>
      </c>
      <c r="W36" s="33"/>
      <c r="X36" s="26"/>
      <c r="Y36" s="7"/>
    </row>
    <row r="37" spans="7:25" ht="16.5" x14ac:dyDescent="0.3">
      <c r="S37" s="10"/>
      <c r="T37" s="10"/>
      <c r="U37" s="37" t="s">
        <v>27</v>
      </c>
      <c r="V37" s="35"/>
      <c r="W37" s="33"/>
      <c r="X37" s="26"/>
      <c r="Y37" s="7"/>
    </row>
    <row r="38" spans="7:25" ht="39" customHeight="1" x14ac:dyDescent="0.3">
      <c r="P38" s="52" t="s">
        <v>38</v>
      </c>
      <c r="Q38" s="52"/>
      <c r="R38" s="52"/>
      <c r="S38" s="52"/>
      <c r="T38" s="53"/>
      <c r="U38" s="37"/>
      <c r="V38" s="35"/>
      <c r="W38" s="33"/>
      <c r="X38" s="26"/>
      <c r="Y38" s="7"/>
    </row>
    <row r="39" spans="7:25" ht="16.5" x14ac:dyDescent="0.3">
      <c r="U39" s="37" t="s">
        <v>28</v>
      </c>
      <c r="V39" s="39">
        <v>0</v>
      </c>
      <c r="W39" s="33"/>
      <c r="X39" s="27"/>
      <c r="Y39" s="7"/>
    </row>
    <row r="40" spans="7:25" ht="16.5" x14ac:dyDescent="0.3">
      <c r="P40" s="14" t="s">
        <v>16</v>
      </c>
      <c r="Q40" s="14" t="s">
        <v>17</v>
      </c>
      <c r="R40" s="14" t="s">
        <v>18</v>
      </c>
      <c r="S40" s="14" t="s">
        <v>19</v>
      </c>
      <c r="T40" s="12"/>
      <c r="U40" s="31" t="s">
        <v>29</v>
      </c>
      <c r="V40" s="35">
        <f>V39*23/60</f>
        <v>0</v>
      </c>
      <c r="W40" s="33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</v>
      </c>
      <c r="W41" s="33"/>
      <c r="X41" s="18"/>
      <c r="Y41" s="7"/>
    </row>
    <row r="42" spans="7:25" ht="16.5" x14ac:dyDescent="0.3">
      <c r="R42" s="6" t="s">
        <v>19</v>
      </c>
      <c r="S42" s="16">
        <f>SUM(S41:S41)</f>
        <v>0</v>
      </c>
      <c r="U42" s="31" t="s">
        <v>30</v>
      </c>
      <c r="V42" s="41">
        <f>ROUND((V36*V41),0)</f>
        <v>0</v>
      </c>
      <c r="W42" s="33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1" t="s">
        <v>31</v>
      </c>
      <c r="V43" s="41">
        <v>527</v>
      </c>
      <c r="W43" s="33"/>
      <c r="X43" s="18"/>
      <c r="Y43" s="7"/>
    </row>
    <row r="44" spans="7:25" ht="16.5" x14ac:dyDescent="0.3">
      <c r="R44" s="6" t="s">
        <v>20</v>
      </c>
      <c r="S44" s="16">
        <f>S42*80%</f>
        <v>0</v>
      </c>
      <c r="U44" s="37" t="s">
        <v>18</v>
      </c>
      <c r="V44" s="35">
        <v>11000</v>
      </c>
      <c r="W44" s="33"/>
      <c r="X44" s="18"/>
      <c r="Y44" s="7"/>
    </row>
    <row r="45" spans="7:25" ht="16.5" x14ac:dyDescent="0.3">
      <c r="S45" s="10"/>
      <c r="T45" s="10"/>
      <c r="U45" s="37" t="s">
        <v>32</v>
      </c>
      <c r="V45" s="38">
        <f>V44*V43</f>
        <v>5797000</v>
      </c>
      <c r="W45" s="33"/>
      <c r="X45" s="26"/>
      <c r="Y45" s="7"/>
    </row>
    <row r="46" spans="7:25" ht="16.5" x14ac:dyDescent="0.3">
      <c r="S46" s="10"/>
      <c r="T46" s="10"/>
      <c r="U46" s="42" t="s">
        <v>33</v>
      </c>
      <c r="V46" s="43">
        <f>V45-V42</f>
        <v>5797000</v>
      </c>
      <c r="W46" s="44"/>
      <c r="X46" s="26"/>
      <c r="Y46" s="7"/>
    </row>
    <row r="47" spans="7:25" ht="16.5" x14ac:dyDescent="0.3">
      <c r="P47" s="13" t="s">
        <v>15</v>
      </c>
      <c r="S47" s="10"/>
      <c r="T47" s="11"/>
      <c r="U47" s="42" t="s">
        <v>34</v>
      </c>
      <c r="V47" s="43">
        <f>V46*0.9</f>
        <v>5217300</v>
      </c>
      <c r="W47" s="33"/>
      <c r="X47" s="28"/>
      <c r="Y47" s="7"/>
    </row>
    <row r="48" spans="7:25" ht="16.5" x14ac:dyDescent="0.3">
      <c r="S48" s="11"/>
      <c r="T48" s="10"/>
      <c r="U48" s="42" t="s">
        <v>35</v>
      </c>
      <c r="V48" s="45">
        <f>V46*0.8</f>
        <v>4637600</v>
      </c>
      <c r="W48" s="33"/>
      <c r="X48" s="29"/>
      <c r="Y48" s="7"/>
    </row>
    <row r="49" spans="15:25" ht="16.5" x14ac:dyDescent="0.3">
      <c r="S49" s="10"/>
      <c r="T49" s="10"/>
      <c r="U49" s="42" t="s">
        <v>36</v>
      </c>
      <c r="V49" s="46">
        <f>V46*0.025/12</f>
        <v>12077.083333333334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T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H22" sqref="H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3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2023-11-09T11:46:43Z</dcterms:modified>
</cp:coreProperties>
</file>