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E147963-94EC-4737-9ED4-5B969D392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I36" i="1"/>
  <c r="A36" i="1"/>
  <c r="G9" i="1"/>
  <c r="G7" i="1"/>
  <c r="F6" i="1"/>
  <c r="J27" i="1"/>
  <c r="D38" i="1"/>
  <c r="B20" i="1"/>
  <c r="H15" i="1"/>
  <c r="O20" i="1"/>
  <c r="N20" i="1"/>
  <c r="J29" i="1"/>
  <c r="J28" i="1"/>
  <c r="J4" i="1"/>
  <c r="J5" i="1" s="1"/>
  <c r="B10" i="1" l="1"/>
  <c r="J44" i="1"/>
  <c r="B8" i="1" l="1"/>
  <c r="H3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5" i="1"/>
  <c r="G36" i="1"/>
  <c r="H36" i="1" s="1"/>
  <c r="G37" i="1"/>
  <c r="H37" i="1" s="1"/>
  <c r="H35" i="1" l="1"/>
  <c r="I35" i="1"/>
  <c r="D36" i="1"/>
  <c r="I32" i="1" l="1"/>
  <c r="I31" i="1"/>
  <c r="I33" i="1"/>
  <c r="D37" i="1" l="1"/>
  <c r="I27" i="1"/>
  <c r="D35" i="1" l="1"/>
  <c r="I28" i="1"/>
  <c r="I29" i="1"/>
  <c r="I30" i="1"/>
  <c r="B5" i="1" l="1"/>
  <c r="B11" i="1" l="1"/>
  <c r="B6" i="1"/>
  <c r="B14" i="1"/>
  <c r="B12" i="1" l="1"/>
  <c r="B13" i="1" s="1"/>
  <c r="B15" i="1" s="1"/>
  <c r="B17" i="1" l="1"/>
  <c r="B21" i="1" l="1"/>
  <c r="B19" i="1"/>
  <c r="B18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<sst xmlns="http://schemas.openxmlformats.org/spreadsheetml/2006/main" count="32" uniqueCount="30">
  <si>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</si>
  <si>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</si>
  <si>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</si>
  <si>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</si>
  <si>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</si>
  <si>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</si>
  <si>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</si>
  <si>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</si>
  <si>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</si>
  <si>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</si>
  <si>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</si>
  <si>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</si>
  <si>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</si>
  <si>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</si>
  <si>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</si>
  <si>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</si>
  <si>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</si>
  <si>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</si>
  <si>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</si>
  <si>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</si>
  <si>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</si>
  <si>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</si>
  <si>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</si>
  <si>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</si>
  <si>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</si>
  <si>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</si>
  <si>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</t>
  </si>
  <si>
    <t>Balcony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</si>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</sst>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7" fillId="0" borderId="6" xfId="0" applyNumberFormat="1" applyFont="1" applyBorder="1"/>
    <xf numFmtId="43" fontId="10" fillId="0" borderId="9" xfId="0" applyNumberFormat="1" applyFont="1" applyBorder="1"/>
    <xf numFmtId="0" fontId="10" fillId="0" borderId="9" xfId="1" applyNumberFormat="1" applyFont="1" applyFill="1" applyBorder="1"/>
    <xf numFmtId="10" fontId="10" fillId="0" borderId="9" xfId="1" applyNumberFormat="1" applyFont="1" applyFill="1" applyBorder="1"/>
    <xf numFmtId="43" fontId="10" fillId="0" borderId="9" xfId="1" applyFont="1" applyFill="1" applyBorder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43" fontId="5" fillId="0" borderId="0" xfId="0" applyNumberFormat="1" applyFont="1"/>
    <xf numFmtId="0" fontId="14" fillId="0" borderId="0" xfId="0" applyFont="1"/>
    <xf numFmtId="0" fontId="15" fillId="0" borderId="0" xfId="0" applyFont="1"/>
    <xf numFmtId="43" fontId="7" fillId="0" borderId="7" xfId="0" applyNumberFormat="1" applyFont="1" applyBorder="1"/>
    <xf numFmtId="164" fontId="13" fillId="0" borderId="0" xfId="1" applyNumberFormat="1" applyFont="1" applyFill="1" applyBorder="1"/>
    <xf numFmtId="0" fontId="0" fillId="0" borderId="0" xfId="0" applyBorder="1"/>
    <xf numFmtId="43" fontId="0" fillId="0" borderId="0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476997</xdr:colOff>
      <xdr:row>39</xdr:row>
      <xdr:rowOff>105827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E3B83-F7FC-4F60-A7AD-F1880C63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797" cy="753532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18</xdr:col>
      <xdr:colOff>210260</xdr:colOff>
      <xdr:row>34</xdr:row>
      <xdr:rowOff>48509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59CBFF-AA7C-4592-85D6-1F4CD9DF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5087060" cy="633500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27</xdr:col>
      <xdr:colOff>315050</xdr:colOff>
      <xdr:row>36</xdr:row>
      <xdr:rowOff>86668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4C5FC5-F92D-4533-A245-4AAA4FD81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2400" y="190500"/>
          <a:ext cx="5191850" cy="6754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402233</xdr:colOff>
      <xdr:row>47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02E30-0ADF-4416-82E3-4BA5FF1B3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42233" cy="899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A93D63-B52A-4181-9D27-6D2A68BB6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554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297188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DFEBB-CBF1-45E4-BAE0-520831C73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08388" cy="8125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33"/>
      <c r="C2" s="33"/>
      <c r="D2" s="36"/>
      <c r="E2" s="18"/>
      <c r="F2" s="18" t="s">
        <v>13</v>
      </c>
      <c r="G2" s="18"/>
      <c r="H2" s="18"/>
      <c r="I2" s="38"/>
      <c r="L2" s="4"/>
      <c r="O2" s="5"/>
    </row>
    <row r="3" spans="1:15" ht="16.5" x14ac:dyDescent="0.3">
      <c r="A3" s="26" t="s">
        <v>0</v>
      </c>
      <c r="B3" s="34">
        <v>5500</v>
      </c>
      <c r="C3" s="29"/>
      <c r="E3" s="24"/>
      <c r="F3" s="39">
        <v>1990</v>
      </c>
      <c r="G3" s="40">
        <v>2023</v>
      </c>
      <c r="H3" s="41">
        <f>G3-F3</f>
        <v>33</v>
      </c>
      <c r="I3" s="38"/>
      <c r="J3">
        <v>26620</v>
      </c>
      <c r="L3" s="4"/>
      <c r="M3" s="6"/>
      <c r="N3" s="7"/>
      <c r="O3" s="5"/>
    </row>
    <row r="4" spans="1:15" ht="33" x14ac:dyDescent="0.3">
      <c r="A4" s="42" t="s">
        <v>1</v>
      </c>
      <c r="B4" s="34">
        <v>2300</v>
      </c>
      <c r="C4" s="29"/>
      <c r="E4" s="24"/>
      <c r="F4" s="43"/>
      <c r="G4" s="40"/>
      <c r="H4" s="41"/>
      <c r="I4" s="38"/>
      <c r="J4">
        <f>J3/100*115</f>
        <v>30613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3200</v>
      </c>
      <c r="C5" s="47"/>
      <c r="E5" s="45"/>
      <c r="F5" s="18" t="s">
        <v>24</v>
      </c>
      <c r="G5" s="18" t="s">
        <v>26</v>
      </c>
      <c r="H5" s="44"/>
      <c r="I5" s="38"/>
      <c r="J5">
        <f>J4/10.764</f>
        <v>2844.0170940170942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2300</v>
      </c>
      <c r="C6" s="47"/>
      <c r="E6" s="45"/>
      <c r="F6" s="14">
        <f>G6/1.2</f>
        <v>420.83333333333337</v>
      </c>
      <c r="G6" s="24">
        <v>505</v>
      </c>
      <c r="H6" s="44"/>
      <c r="I6" s="38"/>
      <c r="J6" s="19"/>
      <c r="L6" s="4"/>
      <c r="M6" s="6"/>
      <c r="N6" s="7"/>
      <c r="O6" s="5"/>
    </row>
    <row r="7" spans="1:15" ht="16.5" x14ac:dyDescent="0.3">
      <c r="A7" s="26" t="s">
        <v>4</v>
      </c>
      <c r="B7" s="26">
        <v>33</v>
      </c>
      <c r="C7" s="48"/>
      <c r="E7" s="51"/>
      <c r="F7" s="52"/>
      <c r="G7" s="45">
        <f>F6*1.4</f>
        <v>589.16666666666663</v>
      </c>
      <c r="H7" s="45"/>
      <c r="I7" s="18"/>
      <c r="J7" s="19"/>
      <c r="L7" s="4"/>
      <c r="M7" s="9"/>
      <c r="N7" s="10"/>
      <c r="O7" s="5"/>
    </row>
    <row r="8" spans="1:15" ht="16.5" x14ac:dyDescent="0.3">
      <c r="A8" s="26" t="s">
        <v>5</v>
      </c>
      <c r="B8" s="26">
        <f>B9-B7</f>
        <v>27</v>
      </c>
      <c r="C8" s="48"/>
      <c r="E8" s="59"/>
      <c r="F8" s="52"/>
      <c r="G8" s="24">
        <v>3800</v>
      </c>
      <c r="H8" s="45"/>
      <c r="I8" s="18"/>
      <c r="J8" s="19"/>
      <c r="L8" s="4"/>
      <c r="M8" s="9"/>
      <c r="N8" s="10"/>
      <c r="O8" s="5"/>
    </row>
    <row r="9" spans="1:15" ht="16.5" x14ac:dyDescent="0.3">
      <c r="A9" s="26" t="s">
        <v>6</v>
      </c>
      <c r="B9" s="26">
        <v>60</v>
      </c>
      <c r="C9" s="48"/>
      <c r="E9" s="51"/>
      <c r="F9" s="52"/>
      <c r="G9" s="37">
        <f>G8*G7</f>
        <v>2238833.333333333</v>
      </c>
      <c r="H9" s="24"/>
      <c r="I9" s="18"/>
      <c r="J9" s="19"/>
      <c r="K9" s="17"/>
      <c r="L9" s="17"/>
      <c r="M9" s="15"/>
      <c r="N9" s="10"/>
      <c r="O9" s="5"/>
    </row>
    <row r="10" spans="1:15" ht="33" x14ac:dyDescent="0.3">
      <c r="A10" s="42" t="s">
        <v>7</v>
      </c>
      <c r="B10" s="26">
        <f>90*B7/B9</f>
        <v>49.5</v>
      </c>
      <c r="C10" s="48"/>
      <c r="E10" s="51"/>
      <c r="F10" s="52"/>
      <c r="G10" s="40"/>
      <c r="H10" s="24"/>
      <c r="I10" s="18"/>
      <c r="J10" s="19"/>
      <c r="K10" s="17"/>
      <c r="L10" s="17"/>
      <c r="M10" s="15"/>
      <c r="N10" s="10"/>
      <c r="O10" s="5"/>
    </row>
    <row r="11" spans="1:15" ht="16.5" x14ac:dyDescent="0.3">
      <c r="A11" s="26"/>
      <c r="B11" s="35">
        <f>B10%</f>
        <v>0.495</v>
      </c>
      <c r="C11" s="49"/>
      <c r="E11" s="53"/>
      <c r="F11" s="52"/>
      <c r="G11" s="45"/>
      <c r="H11" s="24"/>
      <c r="I11" s="24"/>
      <c r="J11" s="19"/>
      <c r="K11" s="55"/>
      <c r="L11" s="17"/>
      <c r="M11" s="15"/>
      <c r="N11" s="11"/>
      <c r="O11" s="5"/>
    </row>
    <row r="12" spans="1:15" ht="16.5" x14ac:dyDescent="0.3">
      <c r="A12" s="26" t="s">
        <v>8</v>
      </c>
      <c r="B12" s="34">
        <f>B6*B11</f>
        <v>1138.5</v>
      </c>
      <c r="C12" s="50"/>
      <c r="E12" s="51"/>
      <c r="F12" s="52"/>
      <c r="G12" s="45"/>
      <c r="H12" s="24"/>
      <c r="I12" s="58"/>
      <c r="J12" s="19"/>
      <c r="K12" s="17"/>
      <c r="L12" s="17"/>
      <c r="M12" s="15"/>
      <c r="N12" s="7"/>
      <c r="O12" s="5"/>
    </row>
    <row r="13" spans="1:15" ht="16.5" x14ac:dyDescent="0.3">
      <c r="A13" s="26" t="s">
        <v>9</v>
      </c>
      <c r="B13" s="34">
        <f>B6-B12</f>
        <v>1161.5</v>
      </c>
      <c r="C13" s="50"/>
      <c r="E13" s="54"/>
      <c r="F13" s="24"/>
      <c r="G13" s="24"/>
      <c r="H13" s="24"/>
      <c r="I13" s="18"/>
      <c r="J13" s="19"/>
      <c r="K13" s="17"/>
      <c r="L13" s="17"/>
      <c r="M13" s="15"/>
      <c r="N13" s="7"/>
      <c r="O13" s="5"/>
    </row>
    <row r="14" spans="1:15" ht="16.5" x14ac:dyDescent="0.3">
      <c r="A14" s="26" t="s">
        <v>2</v>
      </c>
      <c r="B14" s="34">
        <f>B5</f>
        <v>3200</v>
      </c>
      <c r="C14" s="47"/>
      <c r="E14" s="24"/>
      <c r="F14" s="18" t="s">
        <v>25</v>
      </c>
      <c r="G14" s="18" t="s">
        <v>27</v>
      </c>
      <c r="H14" s="24"/>
      <c r="I14" s="18"/>
      <c r="J14" s="19"/>
      <c r="K14" s="17"/>
      <c r="L14" s="17"/>
      <c r="M14" s="15"/>
      <c r="N14" s="7"/>
      <c r="O14" s="5"/>
    </row>
    <row r="15" spans="1:15" ht="16.5" x14ac:dyDescent="0.3">
      <c r="A15" s="26" t="s">
        <v>10</v>
      </c>
      <c r="B15" s="34">
        <f>B14+B13</f>
        <v>4361.5</v>
      </c>
      <c r="C15" s="29"/>
      <c r="E15" s="24"/>
      <c r="F15" s="18">
        <v>396</v>
      </c>
      <c r="G15">
        <v>25</v>
      </c>
      <c r="H15" s="24">
        <f>F15+G15</f>
        <v>421</v>
      </c>
      <c r="I15" s="18"/>
      <c r="J15" s="17"/>
      <c r="K15" s="17"/>
      <c r="L15" s="17"/>
      <c r="M15" s="15"/>
      <c r="N15" s="7"/>
      <c r="O15" s="5"/>
    </row>
    <row r="16" spans="1:15" ht="16.5" x14ac:dyDescent="0.3">
      <c r="A16" s="26" t="s">
        <v>23</v>
      </c>
      <c r="B16" s="27">
        <v>505</v>
      </c>
      <c r="C16" s="27"/>
      <c r="E16" s="24"/>
      <c r="F16" s="24"/>
      <c r="G16" s="45"/>
      <c r="H16" s="45"/>
      <c r="I16" s="46"/>
      <c r="L16" s="4"/>
      <c r="N16" s="10"/>
      <c r="O16" s="5"/>
    </row>
    <row r="17" spans="1:15" ht="16.5" x14ac:dyDescent="0.3">
      <c r="A17" s="26" t="s">
        <v>11</v>
      </c>
      <c r="B17" s="28">
        <f>B15*B16</f>
        <v>2202557.5</v>
      </c>
      <c r="C17" s="28"/>
      <c r="E17" s="24"/>
      <c r="F17" s="24"/>
      <c r="G17" s="24"/>
      <c r="H17" s="45"/>
      <c r="I17" s="46"/>
      <c r="L17" s="4"/>
      <c r="N17" s="13"/>
      <c r="O17" s="12"/>
    </row>
    <row r="18" spans="1:15" ht="16.5" x14ac:dyDescent="0.3">
      <c r="A18" s="26" t="s">
        <v>28</v>
      </c>
      <c r="B18" s="28">
        <f>B17*0.9</f>
        <v>1982301.75</v>
      </c>
      <c r="C18" s="28"/>
      <c r="E18" s="24"/>
      <c r="F18" s="24"/>
      <c r="G18" s="24"/>
      <c r="H18" s="45"/>
      <c r="I18" s="46"/>
      <c r="L18" s="60"/>
      <c r="N18" s="13"/>
      <c r="O18" s="61"/>
    </row>
    <row r="19" spans="1:15" ht="16.5" x14ac:dyDescent="0.3">
      <c r="A19" s="26" t="s">
        <v>29</v>
      </c>
      <c r="B19" s="28">
        <f>B17*0.8</f>
        <v>1762046</v>
      </c>
      <c r="C19" s="28"/>
      <c r="E19" s="24"/>
      <c r="F19" s="24"/>
      <c r="G19" s="24"/>
      <c r="H19" s="45"/>
      <c r="I19" s="46"/>
      <c r="L19" s="60"/>
      <c r="N19" s="13"/>
      <c r="O19" s="61"/>
    </row>
    <row r="20" spans="1:15" ht="16.5" x14ac:dyDescent="0.3">
      <c r="A20" s="26" t="s">
        <v>12</v>
      </c>
      <c r="B20" s="29">
        <f>505*B4</f>
        <v>1161500</v>
      </c>
      <c r="C20" s="29"/>
      <c r="E20" s="24"/>
      <c r="F20" s="24"/>
      <c r="G20" s="18"/>
      <c r="H20" s="18"/>
      <c r="I20" s="38"/>
      <c r="N20">
        <f>60.58*10.764</f>
        <v>652.08311999999989</v>
      </c>
      <c r="O20">
        <f>62.44*10.764</f>
        <v>672.10415999999998</v>
      </c>
    </row>
    <row r="21" spans="1:15" ht="16.5" x14ac:dyDescent="0.3">
      <c r="A21" s="26" t="s">
        <v>16</v>
      </c>
      <c r="B21" s="29">
        <f>B17*0.025/12</f>
        <v>4588.661458333333</v>
      </c>
      <c r="C21" s="24"/>
      <c r="E21" s="24"/>
      <c r="F21" s="57"/>
      <c r="G21" s="18"/>
      <c r="H21" s="18"/>
      <c r="I21" s="18"/>
    </row>
    <row r="22" spans="1:15" ht="18.75" x14ac:dyDescent="0.3">
      <c r="A22" s="18"/>
      <c r="B22" s="24"/>
      <c r="C22" s="24"/>
      <c r="D22" s="18"/>
      <c r="E22" s="56"/>
      <c r="F22" s="56"/>
      <c r="G22" s="56"/>
      <c r="H22" s="18"/>
      <c r="I22" s="18"/>
    </row>
    <row r="23" spans="1:15" x14ac:dyDescent="0.25">
      <c r="B23" s="24"/>
      <c r="C23" s="2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v>450</v>
      </c>
      <c r="D27" s="20">
        <v>650</v>
      </c>
      <c r="E27" s="20"/>
      <c r="F27" s="20">
        <v>2500000</v>
      </c>
      <c r="G27" s="22">
        <f t="shared" ref="G27:G33" si="0">F27/C27</f>
        <v>5555.5555555555557</v>
      </c>
      <c r="H27" s="22">
        <f>F27/D27</f>
        <v>3846.1538461538462</v>
      </c>
      <c r="I27" s="22" t="e">
        <f t="shared" ref="I27:I33" si="1">F27/B27</f>
        <v>#DIV/0!</v>
      </c>
      <c r="J27" s="20">
        <f>D27/C27</f>
        <v>1.4444444444444444</v>
      </c>
      <c r="K27" s="25"/>
    </row>
    <row r="28" spans="1:15" ht="17.25" x14ac:dyDescent="0.3">
      <c r="B28" s="21"/>
      <c r="C28" s="21">
        <v>395</v>
      </c>
      <c r="D28" s="20">
        <v>475</v>
      </c>
      <c r="E28" s="20"/>
      <c r="F28" s="20">
        <v>2500000</v>
      </c>
      <c r="G28" s="22">
        <f t="shared" si="0"/>
        <v>6329.1139240506327</v>
      </c>
      <c r="H28" s="22">
        <f>F28/D28</f>
        <v>5263.1578947368425</v>
      </c>
      <c r="I28" s="22" t="e">
        <f t="shared" si="1"/>
        <v>#DIV/0!</v>
      </c>
      <c r="J28" s="20">
        <f>D28/C28</f>
        <v>1.2025316455696202</v>
      </c>
      <c r="K28" s="25"/>
    </row>
    <row r="29" spans="1:15" x14ac:dyDescent="0.25">
      <c r="B29" s="21"/>
      <c r="C29" s="21"/>
      <c r="D29" s="20">
        <v>520</v>
      </c>
      <c r="E29" s="20"/>
      <c r="F29" s="22">
        <v>2750000</v>
      </c>
      <c r="G29" s="22" t="e">
        <f t="shared" si="0"/>
        <v>#DIV/0!</v>
      </c>
      <c r="H29" s="22">
        <f t="shared" ref="H29:H33" si="2">F29/D29</f>
        <v>5288.4615384615381</v>
      </c>
      <c r="I29" s="22" t="e">
        <f t="shared" si="1"/>
        <v>#DIV/0!</v>
      </c>
      <c r="J29" s="20" t="e">
        <f>D29/C29</f>
        <v>#DIV/0!</v>
      </c>
    </row>
    <row r="30" spans="1:15" x14ac:dyDescent="0.25">
      <c r="B30" s="21"/>
      <c r="C30" s="21">
        <v>445</v>
      </c>
      <c r="D30" s="20">
        <f>C30*1.2</f>
        <v>534</v>
      </c>
      <c r="E30" s="20"/>
      <c r="F30" s="22">
        <v>2400000</v>
      </c>
      <c r="G30" s="22">
        <f t="shared" si="0"/>
        <v>5393.2584269662921</v>
      </c>
      <c r="H30" s="22">
        <f t="shared" si="2"/>
        <v>4494.3820224719102</v>
      </c>
      <c r="I30" s="22" t="e">
        <f t="shared" si="1"/>
        <v>#DIV/0!</v>
      </c>
      <c r="J30" s="20"/>
    </row>
    <row r="31" spans="1:15" x14ac:dyDescent="0.25">
      <c r="D31" s="30"/>
      <c r="F31" s="31"/>
      <c r="G31" s="31" t="e">
        <f t="shared" si="0"/>
        <v>#DIV/0!</v>
      </c>
      <c r="H31" s="22" t="e">
        <f t="shared" si="2"/>
        <v>#DIV/0!</v>
      </c>
      <c r="I31" s="31" t="e">
        <f t="shared" si="1"/>
        <v>#DIV/0!</v>
      </c>
    </row>
    <row r="32" spans="1:15" x14ac:dyDescent="0.25">
      <c r="F32" s="31"/>
      <c r="G32" s="31" t="e">
        <f t="shared" si="0"/>
        <v>#DIV/0!</v>
      </c>
      <c r="H32" s="31" t="e">
        <f t="shared" si="2"/>
        <v>#DIV/0!</v>
      </c>
      <c r="I32" s="31" t="e">
        <f t="shared" si="1"/>
        <v>#DIV/0!</v>
      </c>
    </row>
    <row r="33" spans="1:10" x14ac:dyDescent="0.25">
      <c r="F33" s="30"/>
      <c r="G33" s="31" t="e">
        <f t="shared" si="0"/>
        <v>#DIV/0!</v>
      </c>
      <c r="H33" s="31" t="e">
        <f t="shared" si="2"/>
        <v>#DIV/0!</v>
      </c>
      <c r="I33" s="31" t="e">
        <f t="shared" si="1"/>
        <v>#DIV/0!</v>
      </c>
    </row>
    <row r="34" spans="1:10" x14ac:dyDescent="0.25">
      <c r="B34" s="18" t="s">
        <v>22</v>
      </c>
    </row>
    <row r="35" spans="1:10" x14ac:dyDescent="0.25">
      <c r="B35" s="18">
        <v>695</v>
      </c>
      <c r="C35" s="18">
        <v>3200000</v>
      </c>
      <c r="D35">
        <f>C35/B35</f>
        <v>4604.3165467625895</v>
      </c>
      <c r="E35">
        <v>807600</v>
      </c>
      <c r="F35">
        <v>30000</v>
      </c>
      <c r="G35">
        <f>F35+E35+C35</f>
        <v>4037600</v>
      </c>
      <c r="H35">
        <f>G35/B35</f>
        <v>5809.4964028776976</v>
      </c>
      <c r="I35" s="14" t="e">
        <f>G35/A35</f>
        <v>#DIV/0!</v>
      </c>
    </row>
    <row r="36" spans="1:10" x14ac:dyDescent="0.25">
      <c r="A36">
        <f>B36*1.2</f>
        <v>530.4</v>
      </c>
      <c r="B36" s="18">
        <v>442</v>
      </c>
      <c r="C36" s="18">
        <v>2472000</v>
      </c>
      <c r="D36">
        <f>C36/B36</f>
        <v>5592.7601809954749</v>
      </c>
      <c r="E36">
        <v>829000</v>
      </c>
      <c r="F36">
        <v>30000</v>
      </c>
      <c r="G36">
        <f>F36+E36+C36</f>
        <v>3331000</v>
      </c>
      <c r="H36">
        <f>G36/B36</f>
        <v>7536.1990950226245</v>
      </c>
      <c r="I36" s="14">
        <f>C36/A36</f>
        <v>4660.6334841628959</v>
      </c>
    </row>
    <row r="37" spans="1:10" x14ac:dyDescent="0.25">
      <c r="B37" s="18">
        <v>520</v>
      </c>
      <c r="C37" s="18">
        <v>2244000</v>
      </c>
      <c r="D37">
        <f>C37/B37</f>
        <v>4315.3846153846152</v>
      </c>
      <c r="E37">
        <v>1105000</v>
      </c>
      <c r="F37">
        <v>30000</v>
      </c>
      <c r="G37">
        <f>F37+E37+C37</f>
        <v>3379000</v>
      </c>
      <c r="H37">
        <f>G37/B37</f>
        <v>6498.0769230769229</v>
      </c>
    </row>
    <row r="38" spans="1:10" ht="15.75" x14ac:dyDescent="0.25">
      <c r="A38" s="16"/>
      <c r="B38" s="18">
        <v>750</v>
      </c>
      <c r="C38" s="18">
        <v>2994000</v>
      </c>
      <c r="D38">
        <f>C38/B38</f>
        <v>3992</v>
      </c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  <c r="H44">
        <v>18</v>
      </c>
      <c r="I44">
        <v>35</v>
      </c>
      <c r="J44">
        <f>I44*H44</f>
        <v>630</v>
      </c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>
      <selection activeCell="T2" sqref="T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2023-11-06T08:16:39Z</dcterms:modified>
</cp:coreProperties>
</file>