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8E65C643-237B-4045-BC49-2E7622A39B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5" l="1"/>
  <c r="E43" i="5"/>
  <c r="E40" i="5"/>
  <c r="E39" i="5"/>
  <c r="E38" i="5"/>
  <c r="B24" i="5"/>
  <c r="B12" i="5"/>
  <c r="B8" i="5"/>
  <c r="H19" i="5"/>
  <c r="G8" i="5"/>
  <c r="J8" i="5"/>
  <c r="B17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I33" i="5" l="1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3" i="5"/>
  <c r="B14" i="5" s="1"/>
  <c r="B18" i="5" s="1"/>
  <c r="K38" i="5"/>
  <c r="K39" i="5"/>
  <c r="B19" i="5" l="1"/>
  <c r="B20" i="5"/>
</calcChain>
</file>

<file path=xl/sharedStrings.xml><?xml version="1.0" encoding="utf-8"?>
<sst xmlns="http://schemas.openxmlformats.org/spreadsheetml/2006/main" count="30" uniqueCount="30">
  <si>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</si>
  <si>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</si>
  <si>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</si>
  <si>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</si>
  <si>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</si>
  <si>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</si>
  <si>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</si>
  <si>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</si>
  <si>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</si>
  <si>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</si>
  <si>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</si>
  <si>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</si>
  <si>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</si>
  <si>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</si>
  <si>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</si>
  <si>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</si>
  <si>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</si>
  <si>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</si>
  <si>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</si>
  <si>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</si>
  <si>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</si>
  <si>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</si>
  <si>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</si>
  <si>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</si>
  <si>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</si>
  <si>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Area</t>
  </si>
  <si>
    <t>Unit No.</t>
  </si>
  <si>
    <t>106A</t>
  </si>
  <si>
    <t>Measurement Area</t>
  </si>
  <si>
    <t>Outside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</si>
</sst>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467471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F3881-C65B-7BD9-735B-428F8910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4271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440338</xdr:colOff>
      <xdr:row>44</xdr:row>
      <xdr:rowOff>10696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3BB4A0-C68A-521B-405D-CFAC31E0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680338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33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98EB3-4E87-4B57-7AF3-CDD1D753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6382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21</xdr:col>
      <xdr:colOff>419839</xdr:colOff>
      <xdr:row>36</xdr:row>
      <xdr:rowOff>181957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03889-3DFA-EC18-0E63-031DEFBC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5296639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E17" sqref="E17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5" width="12.5703125" bestFit="1" customWidth="1"/>
    <col min="6" max="6" width="14.28515625" bestFit="1" customWidth="1"/>
    <col min="7" max="7" width="13.85546875" bestFit="1" customWidth="1"/>
    <col min="8" max="8" width="19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1982</v>
      </c>
      <c r="C5" s="4"/>
      <c r="I5" s="3">
        <v>1982</v>
      </c>
      <c r="J5" s="3">
        <v>2023</v>
      </c>
      <c r="K5" s="3">
        <f>J5-I5</f>
        <v>41</v>
      </c>
      <c r="L5" s="3">
        <f>K5-60</f>
        <v>-19</v>
      </c>
    </row>
    <row r="6" spans="1:12" ht="16.5" x14ac:dyDescent="0.3">
      <c r="A6" s="4" t="s">
        <v>5</v>
      </c>
      <c r="B6" s="4">
        <f>B4-B5</f>
        <v>41</v>
      </c>
      <c r="C6" s="4"/>
      <c r="I6" s="3"/>
      <c r="J6" s="3"/>
      <c r="K6" s="3"/>
    </row>
    <row r="7" spans="1:12" ht="16.5" x14ac:dyDescent="0.3">
      <c r="A7" s="4"/>
      <c r="B7" s="4">
        <f>B6-60</f>
        <v>-19</v>
      </c>
      <c r="C7" s="4"/>
      <c r="H7" t="s">
        <v>26</v>
      </c>
      <c r="I7" s="3" t="s">
        <v>24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781*2500</f>
        <v>1952500</v>
      </c>
      <c r="C8" s="6"/>
      <c r="G8">
        <f>145.2*10.764</f>
        <v>1562.9327999999998</v>
      </c>
      <c r="H8" t="s">
        <v>27</v>
      </c>
      <c r="I8" s="10"/>
      <c r="J8" s="3">
        <f>72.6*10.764</f>
        <v>781.46639999999991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0"/>
      <c r="J9" s="3"/>
      <c r="K9" s="3"/>
    </row>
    <row r="10" spans="1:12" ht="16.5" x14ac:dyDescent="0.3">
      <c r="A10" s="4"/>
      <c r="B10" s="4"/>
      <c r="C10" s="4"/>
      <c r="I10" s="10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0"/>
      <c r="J11" s="3"/>
      <c r="K11" s="3"/>
    </row>
    <row r="12" spans="1:12" ht="16.5" x14ac:dyDescent="0.3">
      <c r="A12" s="4" t="s">
        <v>9</v>
      </c>
      <c r="B12" s="4">
        <f>B11*B6/60</f>
        <v>61.5</v>
      </c>
      <c r="C12" s="4"/>
    </row>
    <row r="13" spans="1:12" ht="16.5" x14ac:dyDescent="0.3">
      <c r="A13" s="4"/>
      <c r="B13" s="7">
        <f>B12%</f>
        <v>0.61499999999999999</v>
      </c>
      <c r="C13" s="7"/>
    </row>
    <row r="14" spans="1:12" ht="16.5" x14ac:dyDescent="0.3">
      <c r="A14" s="4" t="s">
        <v>10</v>
      </c>
      <c r="B14" s="6">
        <f>ROUND((B8*B13),0)</f>
        <v>1200788</v>
      </c>
      <c r="C14" s="6"/>
    </row>
    <row r="15" spans="1:12" ht="16.5" x14ac:dyDescent="0.3">
      <c r="A15" s="4" t="s">
        <v>25</v>
      </c>
      <c r="B15" s="6">
        <v>781</v>
      </c>
      <c r="C15" s="6"/>
      <c r="E15" s="1"/>
    </row>
    <row r="16" spans="1:12" ht="16.5" x14ac:dyDescent="0.3">
      <c r="A16" s="4" t="s">
        <v>22</v>
      </c>
      <c r="B16" s="4">
        <v>7000</v>
      </c>
      <c r="C16" s="4"/>
    </row>
    <row r="17" spans="1:9" ht="16.5" x14ac:dyDescent="0.3">
      <c r="A17" s="4" t="s">
        <v>11</v>
      </c>
      <c r="B17" s="6">
        <f>B16*B15</f>
        <v>5467000</v>
      </c>
      <c r="C17" s="6"/>
      <c r="D17" s="1"/>
      <c r="H17" t="s">
        <v>28</v>
      </c>
      <c r="I17" t="s">
        <v>29</v>
      </c>
    </row>
    <row r="18" spans="1:9" ht="16.5" x14ac:dyDescent="0.3">
      <c r="A18" s="11" t="s">
        <v>12</v>
      </c>
      <c r="B18" s="12">
        <f>B17-B14</f>
        <v>4266212</v>
      </c>
      <c r="C18" s="9"/>
      <c r="D18" s="1"/>
      <c r="H18">
        <v>710</v>
      </c>
      <c r="I18">
        <v>117</v>
      </c>
    </row>
    <row r="19" spans="1:9" ht="16.5" x14ac:dyDescent="0.3">
      <c r="A19" s="11" t="s">
        <v>13</v>
      </c>
      <c r="B19" s="12">
        <f>B18*0.9</f>
        <v>3839590.8000000003</v>
      </c>
      <c r="C19" s="9"/>
      <c r="H19">
        <f>H18*1.2</f>
        <v>852</v>
      </c>
    </row>
    <row r="20" spans="1:9" ht="16.5" x14ac:dyDescent="0.3">
      <c r="A20" s="11" t="s">
        <v>14</v>
      </c>
      <c r="B20" s="12">
        <f>B18*0.8</f>
        <v>3412969.6</v>
      </c>
      <c r="C20" s="9"/>
    </row>
    <row r="21" spans="1:9" ht="16.5" x14ac:dyDescent="0.3">
      <c r="A21" s="11" t="s">
        <v>15</v>
      </c>
      <c r="B21" s="12">
        <f>B18*0.03/12</f>
        <v>10665.53</v>
      </c>
      <c r="C21" s="9"/>
    </row>
    <row r="23" spans="1:9" x14ac:dyDescent="0.25">
      <c r="B23" s="1"/>
    </row>
    <row r="24" spans="1:9" x14ac:dyDescent="0.25">
      <c r="B24" s="1">
        <f>B18/781</f>
        <v>5462.4993597951343</v>
      </c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3">
        <v>1800</v>
      </c>
      <c r="E30" s="15"/>
      <c r="F30" s="14">
        <v>8500000</v>
      </c>
      <c r="G30" s="14" t="e">
        <f>F30/E30</f>
        <v>#DIV/0!</v>
      </c>
      <c r="H30" s="3">
        <f t="shared" ref="H30:H36" si="0">F30/D30</f>
        <v>4722.2222222222226</v>
      </c>
      <c r="I30" s="3" t="e">
        <f t="shared" ref="I30:I35" si="1">D30/E30</f>
        <v>#DIV/0!</v>
      </c>
    </row>
    <row r="31" spans="1:9" x14ac:dyDescent="0.25">
      <c r="D31" s="3">
        <v>1100</v>
      </c>
      <c r="E31" s="13">
        <v>1000</v>
      </c>
      <c r="F31" s="3">
        <v>7200000</v>
      </c>
      <c r="G31" s="3">
        <f>F31/E31</f>
        <v>7200</v>
      </c>
      <c r="H31" s="3">
        <f>F31/D31</f>
        <v>6545.454545454545</v>
      </c>
      <c r="I31" s="3">
        <f t="shared" si="1"/>
        <v>1.1000000000000001</v>
      </c>
    </row>
    <row r="32" spans="1:9" x14ac:dyDescent="0.25">
      <c r="D32" s="3"/>
      <c r="E32" s="13"/>
      <c r="F32" s="5"/>
      <c r="G32" s="3" t="e">
        <f t="shared" ref="G32:G36" si="2">F32/E32</f>
        <v>#DIV/0!</v>
      </c>
      <c r="H32" s="3" t="e">
        <f t="shared" si="0"/>
        <v>#DIV/0!</v>
      </c>
      <c r="I32" s="3" t="e">
        <f t="shared" si="1"/>
        <v>#DIV/0!</v>
      </c>
    </row>
    <row r="33" spans="4:13" x14ac:dyDescent="0.25">
      <c r="D33" s="3"/>
      <c r="E33" s="13"/>
      <c r="F33" s="5"/>
      <c r="G33" s="3" t="e">
        <f t="shared" si="2"/>
        <v>#DIV/0!</v>
      </c>
      <c r="H33" s="3" t="e">
        <f t="shared" si="0"/>
        <v>#DIV/0!</v>
      </c>
      <c r="I33" s="3" t="e">
        <f t="shared" si="1"/>
        <v>#DIV/0!</v>
      </c>
    </row>
    <row r="34" spans="4:13" x14ac:dyDescent="0.25">
      <c r="D34" s="14"/>
      <c r="E34" s="14"/>
      <c r="F34" s="14"/>
      <c r="G34" s="14" t="e">
        <f t="shared" si="2"/>
        <v>#DIV/0!</v>
      </c>
      <c r="H34" s="3" t="e">
        <f t="shared" si="0"/>
        <v>#DIV/0!</v>
      </c>
      <c r="I34" s="3" t="e">
        <f t="shared" si="1"/>
        <v>#DIV/0!</v>
      </c>
    </row>
    <row r="35" spans="4:13" x14ac:dyDescent="0.25">
      <c r="D35" s="14"/>
      <c r="E35" s="14"/>
      <c r="F35" s="14"/>
      <c r="G35" s="14" t="e">
        <f t="shared" si="2"/>
        <v>#DIV/0!</v>
      </c>
      <c r="H35" s="3" t="e">
        <f t="shared" si="0"/>
        <v>#DIV/0!</v>
      </c>
      <c r="I35" s="3" t="e">
        <f t="shared" si="1"/>
        <v>#DIV/0!</v>
      </c>
    </row>
    <row r="36" spans="4:13" x14ac:dyDescent="0.25">
      <c r="F36" s="3"/>
      <c r="G36" s="3" t="e">
        <f t="shared" si="2"/>
        <v>#DIV/0!</v>
      </c>
      <c r="H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f>46.15*10.764</f>
        <v>496.75859999999994</v>
      </c>
      <c r="F38" s="2">
        <v>4500000</v>
      </c>
      <c r="G38" s="3">
        <f t="shared" ref="G38:G43" si="3">F38/E38</f>
        <v>9058.7259083184472</v>
      </c>
      <c r="H38">
        <v>349940</v>
      </c>
      <c r="I38">
        <v>30000</v>
      </c>
      <c r="J38" s="3">
        <f t="shared" ref="J38:J43" si="4">I38+H38+F38</f>
        <v>4879940</v>
      </c>
      <c r="K38" s="3">
        <f t="shared" ref="K38:K43" si="5">J38/E38</f>
        <v>9823.5642020087835</v>
      </c>
      <c r="L38" s="5"/>
      <c r="M38" s="3"/>
    </row>
    <row r="39" spans="4:13" x14ac:dyDescent="0.25">
      <c r="D39" s="3"/>
      <c r="E39" s="2">
        <f>132.71*10.764</f>
        <v>1428.49044</v>
      </c>
      <c r="F39" s="2">
        <v>6500000</v>
      </c>
      <c r="G39" s="3">
        <f t="shared" si="3"/>
        <v>4550.2579632244506</v>
      </c>
      <c r="H39">
        <v>455000</v>
      </c>
      <c r="I39">
        <v>30000</v>
      </c>
      <c r="J39" s="3">
        <f t="shared" si="4"/>
        <v>6985000</v>
      </c>
      <c r="K39" s="3">
        <f t="shared" si="5"/>
        <v>4889.7772112496605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f>62.54*10.764</f>
        <v>673.1805599999999</v>
      </c>
      <c r="F40" s="3">
        <v>4700000</v>
      </c>
      <c r="G40" s="3">
        <f t="shared" si="3"/>
        <v>6981.7821239520063</v>
      </c>
      <c r="H40" s="3">
        <v>329000</v>
      </c>
      <c r="I40">
        <v>30000</v>
      </c>
      <c r="J40" s="3">
        <f t="shared" si="4"/>
        <v>5059000</v>
      </c>
      <c r="K40" s="3">
        <f t="shared" si="5"/>
        <v>7515.071439377276</v>
      </c>
      <c r="L40" s="3" t="e">
        <f>J40/D40</f>
        <v>#DIV/0!</v>
      </c>
      <c r="M40" s="3"/>
    </row>
    <row r="41" spans="4:13" x14ac:dyDescent="0.25">
      <c r="D41" s="3"/>
      <c r="E41" s="3">
        <v>743</v>
      </c>
      <c r="F41" s="3">
        <v>3500000</v>
      </c>
      <c r="G41" s="3">
        <f t="shared" si="3"/>
        <v>4710.6325706594889</v>
      </c>
      <c r="H41" s="3">
        <v>735000</v>
      </c>
      <c r="I41" s="3">
        <v>30000</v>
      </c>
      <c r="J41" s="3">
        <f t="shared" si="4"/>
        <v>4265000</v>
      </c>
      <c r="K41" s="3">
        <f t="shared" si="5"/>
        <v>5740.2422611036336</v>
      </c>
      <c r="L41" s="3"/>
      <c r="M41" s="3"/>
    </row>
    <row r="42" spans="4:13" x14ac:dyDescent="0.25">
      <c r="E42">
        <v>530</v>
      </c>
      <c r="F42" s="16">
        <v>2448000</v>
      </c>
      <c r="G42">
        <f t="shared" si="3"/>
        <v>4618.867924528302</v>
      </c>
      <c r="H42">
        <v>854000</v>
      </c>
      <c r="I42" s="3">
        <v>30000</v>
      </c>
      <c r="J42" s="3">
        <f t="shared" si="4"/>
        <v>3332000</v>
      </c>
      <c r="K42" s="3">
        <f t="shared" si="5"/>
        <v>6286.7924528301883</v>
      </c>
    </row>
    <row r="43" spans="4:13" x14ac:dyDescent="0.25">
      <c r="E43">
        <f>87.07*10.764</f>
        <v>937.22147999999981</v>
      </c>
      <c r="F43" s="16">
        <v>5400000</v>
      </c>
      <c r="G43">
        <f t="shared" si="3"/>
        <v>5761.7117354160528</v>
      </c>
      <c r="H43">
        <v>378000</v>
      </c>
      <c r="I43" s="3">
        <v>30000</v>
      </c>
      <c r="J43" s="3">
        <f t="shared" si="4"/>
        <v>5808000</v>
      </c>
      <c r="K43" s="3">
        <f t="shared" si="5"/>
        <v>6197.0410665363761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Y26" sqref="Y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2023-11-04T10:58:51Z</dcterms:modified>
</cp:coreProperties>
</file>