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TZCBL\Fort\Welspun House\"/>
    </mc:Choice>
  </mc:AlternateContent>
  <xr:revisionPtr revIDLastSave="0" documentId="13_ncr:1_{C385524E-1140-4E31-B5A5-10C6CEF832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4" i="1"/>
  <c r="Q9" i="1" l="1"/>
  <c r="T9" i="1" s="1"/>
  <c r="Q8" i="1"/>
  <c r="T8" i="1" s="1"/>
  <c r="T7" i="1"/>
  <c r="T6" i="1"/>
  <c r="Q5" i="1"/>
  <c r="T5" i="1" s="1"/>
  <c r="Q4" i="1"/>
  <c r="T4" i="1" s="1"/>
  <c r="T10" i="1" l="1"/>
  <c r="F10" i="1" l="1"/>
  <c r="N9" i="1"/>
  <c r="N8" i="1"/>
  <c r="N7" i="1"/>
  <c r="N6" i="1"/>
  <c r="N5" i="1"/>
  <c r="N4" i="1"/>
  <c r="G10" i="1"/>
  <c r="P7" i="1" l="1"/>
  <c r="P10" i="1" s="1"/>
  <c r="M7" i="1"/>
  <c r="P4" i="1"/>
  <c r="M4" i="1"/>
  <c r="P8" i="1"/>
  <c r="M8" i="1"/>
  <c r="P5" i="1"/>
  <c r="M5" i="1"/>
  <c r="P9" i="1"/>
  <c r="M9" i="1"/>
  <c r="P6" i="1"/>
  <c r="M6" i="1"/>
  <c r="O6" i="1"/>
  <c r="O8" i="1"/>
  <c r="O4" i="1"/>
  <c r="N10" i="1"/>
  <c r="O5" i="1"/>
  <c r="O7" i="1"/>
  <c r="O9" i="1"/>
  <c r="O10" i="1" l="1"/>
</calcChain>
</file>

<file path=xl/sharedStrings.xml><?xml version="1.0" encoding="utf-8"?>
<sst xmlns="http://schemas.openxmlformats.org/spreadsheetml/2006/main" count="64" uniqueCount="39">
  <si>
    <t>Sr. No.</t>
  </si>
  <si>
    <t>Name of Client</t>
  </si>
  <si>
    <t>Property Address</t>
  </si>
  <si>
    <t>Rate</t>
  </si>
  <si>
    <t>Susham Jayant Sirsat</t>
  </si>
  <si>
    <t>Documents Received</t>
  </si>
  <si>
    <t>Unit No. 201, 2nd Floor, Building Y, Trade Centre, Lower Parel</t>
  </si>
  <si>
    <t>Unit No. 202, 2nd Floor, Building Y, Trade Centre, Lower Parel</t>
  </si>
  <si>
    <t>Unit No. 203, 2nd Floor, Building Y, Trade Centre, Lower Parel</t>
  </si>
  <si>
    <t>Unit No. 204, 2nd Floor, Building Y, Trade Centre, Lower Parel</t>
  </si>
  <si>
    <t>Unit No. 205, 2nd Floor, Building Y, Trade Centre, Lower Parel</t>
  </si>
  <si>
    <t>Agreement Date</t>
  </si>
  <si>
    <t>Agreement Value</t>
  </si>
  <si>
    <t>09.11.1998</t>
  </si>
  <si>
    <t>Jayant Jagannath Sirsat</t>
  </si>
  <si>
    <t>Jayant Jagannathji Sirsat</t>
  </si>
  <si>
    <t>Jayant Jagannathji Sirsat (HUF)</t>
  </si>
  <si>
    <t>03.05.1999</t>
  </si>
  <si>
    <t>Unit No. 206, 2nd Floor, Building Y, Trade Centre, Lower Parel</t>
  </si>
  <si>
    <t>Documents Pending</t>
  </si>
  <si>
    <t>Carpet Area</t>
  </si>
  <si>
    <t>YOC</t>
  </si>
  <si>
    <t>Total Value</t>
  </si>
  <si>
    <t>Share Certificate</t>
  </si>
  <si>
    <t>Agreement for Sale, Declaration Letter, Commencement Certificate, OC, EB, PTR</t>
  </si>
  <si>
    <t>Agreement for Sale, Declaration Letter, Commencement Certificate, OC, EB, MB, PTR</t>
  </si>
  <si>
    <t>MCA</t>
  </si>
  <si>
    <t>Fair Market Value</t>
  </si>
  <si>
    <t>Realizable Value</t>
  </si>
  <si>
    <t>Distress Value</t>
  </si>
  <si>
    <t>Built Up Area</t>
  </si>
  <si>
    <t>Ready Reckober Rate on Built up area</t>
  </si>
  <si>
    <t>Ready Reckober  Value</t>
  </si>
  <si>
    <t>MOU Date</t>
  </si>
  <si>
    <t>MOU Value</t>
  </si>
  <si>
    <t>17.11.2023</t>
  </si>
  <si>
    <t>Car Parking</t>
  </si>
  <si>
    <t>3 Open Car Parking</t>
  </si>
  <si>
    <t>Insurance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</si>
</sst>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1" applyNumberFormat="1" applyFont="1" applyBorder="1" applyAlignment="1">
      <alignment vertical="center" wrapText="1"/>
    </xf>
    <xf numFmtId="43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3" fontId="0" fillId="2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43" fontId="0" fillId="0" borderId="2" xfId="1" applyFont="1" applyBorder="1" applyAlignment="1">
      <alignment horizontal="center" vertical="center" wrapText="1"/>
    </xf>
    <xf numFmtId="43" fontId="0" fillId="0" borderId="3" xfId="1" applyFont="1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11"/>
  <sheetViews>
    <sheetView tabSelected="1" topLeftCell="A2" workbookViewId="0">
      <selection activeCell="Q8" sqref="Q8"/>
    </sheetView>
  </sheetViews>
  <sheetFormatPr defaultRowHeight="15" x14ac:dyDescent="0.25"/>
  <cols>
    <col min="1" max="1" width="4.140625" style="8" bestFit="1" customWidth="1"/>
    <col min="2" max="2" width="22.7109375" style="5" bestFit="1" customWidth="1"/>
    <col min="3" max="3" width="32" style="5" bestFit="1" customWidth="1"/>
    <col min="4" max="4" width="15.7109375" style="5" hidden="1" customWidth="1"/>
    <col min="5" max="5" width="16.7109375" style="5" hidden="1" customWidth="1"/>
    <col min="6" max="6" width="16.7109375" style="5" customWidth="1"/>
    <col min="7" max="7" width="11.42578125" style="5" customWidth="1"/>
    <col min="8" max="8" width="5" style="5" customWidth="1"/>
    <col min="9" max="10" width="10" style="5" customWidth="1"/>
    <col min="11" max="11" width="14.28515625" style="5" bestFit="1" customWidth="1"/>
    <col min="12" max="13" width="14.28515625" style="5" customWidth="1"/>
    <col min="14" max="21" width="15.28515625" style="5" customWidth="1"/>
    <col min="22" max="22" width="19.85546875" style="5" bestFit="1" customWidth="1"/>
    <col min="23" max="23" width="19" style="5" bestFit="1" customWidth="1"/>
    <col min="24" max="16384" width="9.140625" style="5"/>
  </cols>
  <sheetData>
    <row r="3" spans="1:23" s="2" customFormat="1" ht="45" x14ac:dyDescent="0.25">
      <c r="A3" s="1" t="s">
        <v>0</v>
      </c>
      <c r="B3" s="1" t="s">
        <v>1</v>
      </c>
      <c r="C3" s="1" t="s">
        <v>2</v>
      </c>
      <c r="D3" s="1" t="s">
        <v>11</v>
      </c>
      <c r="E3" s="1" t="s">
        <v>12</v>
      </c>
      <c r="F3" s="1" t="s">
        <v>26</v>
      </c>
      <c r="G3" s="1" t="s">
        <v>20</v>
      </c>
      <c r="H3" s="1" t="s">
        <v>21</v>
      </c>
      <c r="I3" s="1" t="s">
        <v>3</v>
      </c>
      <c r="J3" s="1" t="s">
        <v>33</v>
      </c>
      <c r="K3" s="1" t="s">
        <v>34</v>
      </c>
      <c r="L3" s="1" t="s">
        <v>36</v>
      </c>
      <c r="M3" s="1"/>
      <c r="N3" s="9" t="s">
        <v>27</v>
      </c>
      <c r="O3" s="9" t="s">
        <v>28</v>
      </c>
      <c r="P3" s="9" t="s">
        <v>29</v>
      </c>
      <c r="Q3" s="1" t="s">
        <v>30</v>
      </c>
      <c r="R3" s="9" t="s">
        <v>38</v>
      </c>
      <c r="S3" s="1" t="s">
        <v>31</v>
      </c>
      <c r="T3" s="1" t="s">
        <v>32</v>
      </c>
      <c r="U3" s="1"/>
      <c r="V3" s="1" t="s">
        <v>5</v>
      </c>
      <c r="W3" s="9" t="s">
        <v>19</v>
      </c>
    </row>
    <row r="4" spans="1:23" ht="75" x14ac:dyDescent="0.25">
      <c r="A4" s="7">
        <v>1</v>
      </c>
      <c r="B4" s="10" t="s">
        <v>4</v>
      </c>
      <c r="C4" s="3" t="s">
        <v>6</v>
      </c>
      <c r="D4" s="3" t="s">
        <v>13</v>
      </c>
      <c r="E4" s="4">
        <v>6000000</v>
      </c>
      <c r="F4" s="17">
        <v>5603</v>
      </c>
      <c r="G4" s="4">
        <v>1885</v>
      </c>
      <c r="H4" s="11">
        <v>1998</v>
      </c>
      <c r="I4" s="4">
        <v>35000</v>
      </c>
      <c r="J4" s="15" t="s">
        <v>35</v>
      </c>
      <c r="K4" s="15">
        <v>57368119</v>
      </c>
      <c r="L4" s="15" t="s">
        <v>37</v>
      </c>
      <c r="M4" s="4">
        <f t="shared" ref="M4:M9" si="0">N4/K4</f>
        <v>1.1500289908407142</v>
      </c>
      <c r="N4" s="15">
        <f>G4*I4</f>
        <v>65975000</v>
      </c>
      <c r="O4" s="15">
        <f>N4*0.9</f>
        <v>59377500</v>
      </c>
      <c r="P4" s="15">
        <f>N4*0.8</f>
        <v>52780000</v>
      </c>
      <c r="Q4" s="4">
        <f>G4*1.2</f>
        <v>2262</v>
      </c>
      <c r="R4" s="15">
        <f>Q4*2700</f>
        <v>6107400</v>
      </c>
      <c r="S4" s="4">
        <v>29048</v>
      </c>
      <c r="T4" s="4">
        <f>Q4*S4</f>
        <v>65706576</v>
      </c>
      <c r="U4" s="4"/>
      <c r="V4" s="3" t="s">
        <v>25</v>
      </c>
      <c r="W4" s="10" t="s">
        <v>23</v>
      </c>
    </row>
    <row r="5" spans="1:23" ht="75" x14ac:dyDescent="0.25">
      <c r="A5" s="7">
        <v>2</v>
      </c>
      <c r="B5" s="10" t="s">
        <v>15</v>
      </c>
      <c r="C5" s="3" t="s">
        <v>7</v>
      </c>
      <c r="D5" s="3" t="s">
        <v>13</v>
      </c>
      <c r="E5" s="4">
        <v>6000000</v>
      </c>
      <c r="F5" s="18"/>
      <c r="G5" s="4">
        <v>1885</v>
      </c>
      <c r="H5" s="11">
        <v>1998</v>
      </c>
      <c r="I5" s="4">
        <v>35000</v>
      </c>
      <c r="J5" s="15" t="s">
        <v>35</v>
      </c>
      <c r="K5" s="15">
        <v>57368119</v>
      </c>
      <c r="L5" s="15" t="s">
        <v>37</v>
      </c>
      <c r="M5" s="4">
        <f t="shared" si="0"/>
        <v>1.1500289908407142</v>
      </c>
      <c r="N5" s="15">
        <f t="shared" ref="N5:N9" si="1">G5*I5</f>
        <v>65975000</v>
      </c>
      <c r="O5" s="15">
        <f t="shared" ref="O5:O9" si="2">N5*0.9</f>
        <v>59377500</v>
      </c>
      <c r="P5" s="15">
        <f t="shared" ref="P5:P9" si="3">N5*0.8</f>
        <v>52780000</v>
      </c>
      <c r="Q5" s="4">
        <f t="shared" ref="Q5:Q9" si="4">G5*1.2</f>
        <v>2262</v>
      </c>
      <c r="R5" s="15">
        <f t="shared" ref="R5:R9" si="5">Q5*2700</f>
        <v>6107400</v>
      </c>
      <c r="S5" s="4">
        <v>29048</v>
      </c>
      <c r="T5" s="4">
        <f t="shared" ref="T5:T9" si="6">Q5*S5</f>
        <v>65706576</v>
      </c>
      <c r="U5" s="4"/>
      <c r="V5" s="3" t="s">
        <v>25</v>
      </c>
      <c r="W5" s="10" t="s">
        <v>23</v>
      </c>
    </row>
    <row r="6" spans="1:23" ht="75" x14ac:dyDescent="0.25">
      <c r="A6" s="7">
        <v>3</v>
      </c>
      <c r="B6" s="10" t="s">
        <v>16</v>
      </c>
      <c r="C6" s="3" t="s">
        <v>8</v>
      </c>
      <c r="D6" s="3" t="s">
        <v>13</v>
      </c>
      <c r="E6" s="4">
        <v>6000000</v>
      </c>
      <c r="F6" s="19"/>
      <c r="G6" s="4">
        <v>1898</v>
      </c>
      <c r="H6" s="11">
        <v>1998</v>
      </c>
      <c r="I6" s="4">
        <v>35000</v>
      </c>
      <c r="J6" s="15" t="s">
        <v>35</v>
      </c>
      <c r="K6" s="15">
        <v>57763761</v>
      </c>
      <c r="L6" s="15" t="s">
        <v>37</v>
      </c>
      <c r="M6" s="4">
        <f t="shared" si="0"/>
        <v>1.1500289948225497</v>
      </c>
      <c r="N6" s="15">
        <f t="shared" si="1"/>
        <v>66430000</v>
      </c>
      <c r="O6" s="15">
        <f t="shared" si="2"/>
        <v>59787000</v>
      </c>
      <c r="P6" s="15">
        <f t="shared" si="3"/>
        <v>53144000</v>
      </c>
      <c r="Q6" s="4">
        <v>2278</v>
      </c>
      <c r="R6" s="15">
        <f t="shared" si="5"/>
        <v>6150600</v>
      </c>
      <c r="S6" s="4">
        <v>29048</v>
      </c>
      <c r="T6" s="4">
        <f t="shared" si="6"/>
        <v>66171344</v>
      </c>
      <c r="U6" s="4"/>
      <c r="V6" s="3" t="s">
        <v>24</v>
      </c>
      <c r="W6" s="10" t="s">
        <v>23</v>
      </c>
    </row>
    <row r="7" spans="1:23" ht="75" x14ac:dyDescent="0.25">
      <c r="A7" s="7">
        <v>4</v>
      </c>
      <c r="B7" s="10" t="s">
        <v>16</v>
      </c>
      <c r="C7" s="3" t="s">
        <v>9</v>
      </c>
      <c r="D7" s="3" t="s">
        <v>17</v>
      </c>
      <c r="E7" s="4">
        <v>6000000</v>
      </c>
      <c r="F7" s="17">
        <v>5690</v>
      </c>
      <c r="G7" s="4">
        <v>1898</v>
      </c>
      <c r="H7" s="11">
        <v>1998</v>
      </c>
      <c r="I7" s="4">
        <v>35000</v>
      </c>
      <c r="J7" s="15" t="s">
        <v>35</v>
      </c>
      <c r="K7" s="15">
        <v>57763761</v>
      </c>
      <c r="L7" s="15" t="s">
        <v>37</v>
      </c>
      <c r="M7" s="4">
        <f t="shared" si="0"/>
        <v>1.1500289948225497</v>
      </c>
      <c r="N7" s="15">
        <f t="shared" si="1"/>
        <v>66430000</v>
      </c>
      <c r="O7" s="15">
        <f t="shared" si="2"/>
        <v>59787000</v>
      </c>
      <c r="P7" s="15">
        <f t="shared" si="3"/>
        <v>53144000</v>
      </c>
      <c r="Q7" s="4">
        <v>2278</v>
      </c>
      <c r="R7" s="15">
        <f t="shared" si="5"/>
        <v>6150600</v>
      </c>
      <c r="S7" s="4">
        <v>29048</v>
      </c>
      <c r="T7" s="4">
        <f t="shared" si="6"/>
        <v>66171344</v>
      </c>
      <c r="U7" s="4"/>
      <c r="V7" s="3" t="s">
        <v>24</v>
      </c>
      <c r="W7" s="10" t="s">
        <v>23</v>
      </c>
    </row>
    <row r="8" spans="1:23" ht="75" x14ac:dyDescent="0.25">
      <c r="A8" s="7">
        <v>5</v>
      </c>
      <c r="B8" s="3" t="s">
        <v>14</v>
      </c>
      <c r="C8" s="3" t="s">
        <v>10</v>
      </c>
      <c r="D8" s="3" t="s">
        <v>17</v>
      </c>
      <c r="E8" s="4">
        <v>6000000</v>
      </c>
      <c r="F8" s="18"/>
      <c r="G8" s="4">
        <v>1885</v>
      </c>
      <c r="H8" s="11">
        <v>1998</v>
      </c>
      <c r="I8" s="4">
        <v>35000</v>
      </c>
      <c r="J8" s="4" t="s">
        <v>35</v>
      </c>
      <c r="K8" s="4">
        <v>57368119</v>
      </c>
      <c r="L8" s="4" t="s">
        <v>37</v>
      </c>
      <c r="M8" s="4">
        <f t="shared" si="0"/>
        <v>1.1500289908407142</v>
      </c>
      <c r="N8" s="15">
        <f t="shared" si="1"/>
        <v>65975000</v>
      </c>
      <c r="O8" s="15">
        <f t="shared" si="2"/>
        <v>59377500</v>
      </c>
      <c r="P8" s="15">
        <f t="shared" si="3"/>
        <v>52780000</v>
      </c>
      <c r="Q8" s="4">
        <f t="shared" si="4"/>
        <v>2262</v>
      </c>
      <c r="R8" s="15">
        <f t="shared" si="5"/>
        <v>6107400</v>
      </c>
      <c r="S8" s="4">
        <v>29048</v>
      </c>
      <c r="T8" s="4">
        <f t="shared" si="6"/>
        <v>65706576</v>
      </c>
      <c r="U8" s="4"/>
      <c r="V8" s="3" t="s">
        <v>24</v>
      </c>
      <c r="W8" s="10" t="s">
        <v>23</v>
      </c>
    </row>
    <row r="9" spans="1:23" ht="75" x14ac:dyDescent="0.25">
      <c r="A9" s="7">
        <v>6</v>
      </c>
      <c r="B9" s="3" t="s">
        <v>4</v>
      </c>
      <c r="C9" s="3" t="s">
        <v>18</v>
      </c>
      <c r="D9" s="3" t="s">
        <v>17</v>
      </c>
      <c r="E9" s="4">
        <v>6000000</v>
      </c>
      <c r="F9" s="19"/>
      <c r="G9" s="4">
        <v>1885</v>
      </c>
      <c r="H9" s="11">
        <v>1998</v>
      </c>
      <c r="I9" s="4">
        <v>35000</v>
      </c>
      <c r="J9" s="4" t="s">
        <v>35</v>
      </c>
      <c r="K9" s="4">
        <v>57368119</v>
      </c>
      <c r="L9" s="4" t="s">
        <v>37</v>
      </c>
      <c r="M9" s="4">
        <f t="shared" si="0"/>
        <v>1.1500289908407142</v>
      </c>
      <c r="N9" s="15">
        <f t="shared" si="1"/>
        <v>65975000</v>
      </c>
      <c r="O9" s="15">
        <f t="shared" si="2"/>
        <v>59377500</v>
      </c>
      <c r="P9" s="15">
        <f t="shared" si="3"/>
        <v>52780000</v>
      </c>
      <c r="Q9" s="4">
        <f t="shared" si="4"/>
        <v>2262</v>
      </c>
      <c r="R9" s="15">
        <f t="shared" si="5"/>
        <v>6107400</v>
      </c>
      <c r="S9" s="4">
        <v>29048</v>
      </c>
      <c r="T9" s="4">
        <f t="shared" si="6"/>
        <v>65706576</v>
      </c>
      <c r="U9" s="4"/>
      <c r="V9" s="3" t="s">
        <v>24</v>
      </c>
      <c r="W9" s="10" t="s">
        <v>23</v>
      </c>
    </row>
    <row r="10" spans="1:23" s="14" customFormat="1" ht="30" customHeight="1" x14ac:dyDescent="0.25">
      <c r="A10" s="16" t="s">
        <v>22</v>
      </c>
      <c r="B10" s="16"/>
      <c r="C10" s="16"/>
      <c r="D10" s="16"/>
      <c r="E10" s="16"/>
      <c r="F10" s="12">
        <f>SUM(F4:F9)</f>
        <v>11293</v>
      </c>
      <c r="G10" s="12">
        <f>SUM(G4:G9)</f>
        <v>11336</v>
      </c>
      <c r="H10" s="12"/>
      <c r="I10" s="12"/>
      <c r="J10" s="12"/>
      <c r="K10" s="12"/>
      <c r="L10" s="12"/>
      <c r="M10" s="12"/>
      <c r="N10" s="12">
        <f t="shared" ref="N10:P10" si="7">SUM(N4:N9)</f>
        <v>396760000</v>
      </c>
      <c r="O10" s="12">
        <f t="shared" si="7"/>
        <v>357084000</v>
      </c>
      <c r="P10" s="12">
        <f t="shared" si="7"/>
        <v>317408000</v>
      </c>
      <c r="Q10" s="12"/>
      <c r="R10" s="12"/>
      <c r="S10" s="12"/>
      <c r="T10" s="12">
        <f t="shared" ref="T10" si="8">SUM(T4:T9)</f>
        <v>395168992</v>
      </c>
      <c r="U10" s="12"/>
      <c r="V10" s="13"/>
      <c r="W10" s="13"/>
    </row>
    <row r="11" spans="1:23" x14ac:dyDescent="0.25"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</sheetData>
  <mergeCells count="3">
    <mergeCell ref="A10:E10"/>
    <mergeCell ref="F7:F9"/>
    <mergeCell ref="F4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114-PC</dc:creator>
  <cp:lastModifiedBy>114-PC</cp:lastModifiedBy>
  <dcterms:created xsi:type="dcterms:W3CDTF">2015-06-05T18:17:20Z</dcterms:created>
  <dcterms:modified xsi:type="dcterms:W3CDTF">2023-11-22T09:46:13Z</dcterms:modified>
</cp:coreProperties>
</file>