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KAMLABEN R PATEL - Cosmos\"/>
    </mc:Choice>
  </mc:AlternateContent>
  <xr:revisionPtr revIDLastSave="0" documentId="13_ncr:1_{9A07A28A-DF20-4CBA-A433-C397B6EC020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36" i="4" l="1"/>
  <c r="V39" i="4" l="1"/>
  <c r="V45" i="4" l="1"/>
  <c r="V41" i="4"/>
  <c r="V42" i="4" s="1"/>
  <c r="V46" i="4" l="1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25" i="4"/>
  <c r="Q25" i="4" s="1"/>
  <c r="B25" i="4" s="1"/>
  <c r="C25" i="4" s="1"/>
  <c r="D25" i="4" s="1"/>
  <c r="J25" i="4"/>
  <c r="I25" i="4"/>
  <c r="E25" i="4"/>
  <c r="H25" i="4" s="1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H21" i="4" s="1"/>
  <c r="A21" i="4"/>
  <c r="P20" i="4"/>
  <c r="Q20" i="4" s="1"/>
  <c r="B20" i="4" s="1"/>
  <c r="C20" i="4" s="1"/>
  <c r="D20" i="4" s="1"/>
  <c r="J20" i="4"/>
  <c r="I20" i="4"/>
  <c r="E20" i="4"/>
  <c r="H20" i="4" s="1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B16" i="4" s="1"/>
  <c r="C16" i="4" s="1"/>
  <c r="D16" i="4" s="1"/>
  <c r="J16" i="4"/>
  <c r="I16" i="4"/>
  <c r="E16" i="4"/>
  <c r="H16" i="4" s="1"/>
  <c r="A16" i="4"/>
  <c r="P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H11" i="4" s="1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H4" i="4" s="1"/>
  <c r="A4" i="4"/>
  <c r="P3" i="4"/>
  <c r="B3" i="4" s="1"/>
  <c r="C3" i="4" s="1"/>
  <c r="D3" i="4" s="1"/>
  <c r="J3" i="4"/>
  <c r="I3" i="4"/>
  <c r="E3" i="4"/>
  <c r="A3" i="4"/>
  <c r="H13" i="4" l="1"/>
  <c r="H7" i="4"/>
  <c r="F6" i="4"/>
  <c r="F7" i="4"/>
  <c r="F8" i="4"/>
  <c r="G7" i="4"/>
  <c r="G8" i="4"/>
  <c r="G6" i="4"/>
  <c r="H14" i="4"/>
  <c r="H18" i="4"/>
  <c r="H22" i="4"/>
  <c r="H15" i="4"/>
  <c r="H19" i="4"/>
  <c r="H23" i="4"/>
  <c r="H24" i="4"/>
  <c r="F13" i="4"/>
  <c r="F15" i="4"/>
  <c r="F17" i="4"/>
  <c r="F19" i="4"/>
  <c r="F21" i="4"/>
  <c r="F22" i="4"/>
  <c r="F24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14" i="4"/>
  <c r="F16" i="4"/>
  <c r="F18" i="4"/>
  <c r="F20" i="4"/>
  <c r="F23" i="4"/>
  <c r="F25" i="4"/>
  <c r="H3" i="4"/>
  <c r="H5" i="4"/>
  <c r="H9" i="4"/>
  <c r="H10" i="4"/>
  <c r="F3" i="4"/>
  <c r="F4" i="4"/>
  <c r="F10" i="4"/>
  <c r="F11" i="4"/>
  <c r="F5" i="4"/>
  <c r="F9" i="4"/>
  <c r="G3" i="4"/>
  <c r="G9" i="4"/>
  <c r="G10" i="4"/>
  <c r="G4" i="4"/>
  <c r="G5" i="4"/>
  <c r="G11" i="4"/>
  <c r="V35" i="4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<sst xmlns="http://schemas.openxmlformats.org/spreadsheetml/2006/main" count="46" uniqueCount="41">
  <si>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</si>
  <si>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</si>
  <si>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</si>
  <si>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</si>
  <si>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</si>
  <si>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</si>
  <si>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</si>
  <si>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</si>
  <si>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</si>
  <si>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</si>
  <si>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</si>
  <si>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</si>
  <si>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</si>
  <si>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</si>
  <si>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</si>
  <si>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</si>
  <si>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</si>
  <si>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</si>
  <si>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</si>
  <si>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</si>
  <si>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</si>
  <si>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</si>
  <si>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</si>
  <si>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</si>
  <si>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</si>
  <si>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</si>
  <si>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</si>
  <si>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</si>
  <si>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</si>
  <si>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</si>
  <si>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</si>
  <si>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</si>
  <si>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</si>
  <si>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</si>
  <si>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</si>
  <si>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</si>
  <si>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CA</t>
  </si>
  <si>
    <t> KAMLABEN R PATEL</t>
  </si>
  <si>
    <t>Price Indicators</t>
  </si>
  <si>
    <t>Cosmos Bank ( VASAI (WEST) BRANCH )  - KAMLABEN R PATEL</t>
  </si>
  <si>
    <t>As per Developer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</si>
</sst>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468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0" xfId="0" applyFont="1"/>
    <xf numFmtId="164" fontId="12" fillId="0" borderId="0" xfId="0" applyNumberFormat="1" applyFont="1"/>
    <xf numFmtId="4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0" fontId="14" fillId="0" borderId="4" xfId="1" applyNumberFormat="1" applyFont="1" applyFill="1" applyBorder="1"/>
    <xf numFmtId="0" fontId="14" fillId="0" borderId="4" xfId="0" applyFont="1" applyBorder="1"/>
    <xf numFmtId="0" fontId="15" fillId="0" borderId="4" xfId="1" applyNumberFormat="1" applyFont="1" applyFill="1" applyBorder="1" applyAlignment="1">
      <alignment wrapText="1"/>
    </xf>
    <xf numFmtId="0" fontId="0" fillId="0" borderId="4" xfId="0" applyFont="1" applyBorder="1"/>
    <xf numFmtId="0" fontId="15" fillId="0" borderId="4" xfId="1" applyNumberFormat="1" applyFont="1" applyFill="1" applyBorder="1"/>
    <xf numFmtId="43" fontId="0" fillId="0" borderId="4" xfId="0" applyNumberFormat="1" applyFont="1" applyBorder="1"/>
    <xf numFmtId="0" fontId="14" fillId="0" borderId="4" xfId="1" applyNumberFormat="1" applyFont="1" applyBorder="1"/>
    <xf numFmtId="10" fontId="14" fillId="0" borderId="4" xfId="1" applyNumberFormat="1" applyFont="1" applyBorder="1"/>
    <xf numFmtId="43" fontId="14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43" fontId="15" fillId="3" borderId="4" xfId="0" applyNumberFormat="1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554399</xdr:colOff>
      <xdr:row>43</xdr:row>
      <xdr:rowOff>39185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4EDA4-CB53-4E65-B804-FD95EB216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965599" cy="7773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544192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403B8-536F-44E1-8D63-CBF64CB4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78592" cy="8659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277795</xdr:colOff>
      <xdr:row>44</xdr:row>
      <xdr:rowOff>10623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B8839C-3073-413D-A5B2-D8E094A25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250595" cy="7868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554995</xdr:colOff>
      <xdr:row>42</xdr:row>
      <xdr:rowOff>153352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4CB643-5F72-4D20-9527-BB14B768C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33395" cy="6820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topLeftCell="A16" zoomScaleNormal="100" workbookViewId="0">
      <selection activeCell="R35" sqref="R3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/>
      <c r="T2"/>
    </row>
    <row r="3" spans="1:20" s="50" customFormat="1" x14ac:dyDescent="0.25">
      <c r="A3" s="48">
        <f t="shared" ref="A3:A11" si="0">N3</f>
        <v>0</v>
      </c>
      <c r="B3" s="48">
        <f t="shared" ref="B3:B11" si="1">Q3</f>
        <v>507</v>
      </c>
      <c r="C3" s="48">
        <f>B3*1.2</f>
        <v>608.4</v>
      </c>
      <c r="D3" s="48">
        <f t="shared" ref="D3:D11" si="2">C3*1.2</f>
        <v>730.07999999999993</v>
      </c>
      <c r="E3" s="49">
        <f t="shared" ref="E3:E11" si="3">R3</f>
        <v>10625000</v>
      </c>
      <c r="F3" s="48">
        <f t="shared" ref="F3:F11" si="4">ROUND((E3/B3),0)</f>
        <v>20957</v>
      </c>
      <c r="G3" s="48">
        <f t="shared" ref="G3:G11" si="5">ROUND((E3/C3),0)</f>
        <v>17464</v>
      </c>
      <c r="H3" s="48">
        <f t="shared" ref="H3:H11" si="6">ROUND((E3/D3),0)</f>
        <v>14553</v>
      </c>
      <c r="I3" s="48" t="e">
        <f>#REF!</f>
        <v>#REF!</v>
      </c>
      <c r="J3" s="48">
        <f t="shared" ref="J3:J11" si="7">S3</f>
        <v>0</v>
      </c>
      <c r="O3" s="50">
        <v>0</v>
      </c>
      <c r="P3" s="50">
        <f t="shared" ref="P3:Q11" si="8">O3/1.2</f>
        <v>0</v>
      </c>
      <c r="Q3" s="50">
        <v>507</v>
      </c>
      <c r="R3" s="51">
        <v>10625000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1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8" si="10">N6</f>
        <v>0</v>
      </c>
      <c r="B6" s="4">
        <f t="shared" ref="B6:B8" si="11">Q6</f>
        <v>0</v>
      </c>
      <c r="C6" s="4">
        <f t="shared" ref="C6:C8" si="12">B6*1.2</f>
        <v>0</v>
      </c>
      <c r="D6" s="4">
        <f t="shared" ref="D6:D8" si="13">C6*1.2</f>
        <v>0</v>
      </c>
      <c r="E6" s="5">
        <f t="shared" ref="E6:E8" si="14">R6</f>
        <v>0</v>
      </c>
      <c r="F6" s="34" t="e">
        <f t="shared" ref="F6:F8" si="15">ROUND((E6/B6),0)</f>
        <v>#DIV/0!</v>
      </c>
      <c r="G6" s="34" t="e">
        <f t="shared" ref="G6:G8" si="16">ROUND((E6/C6),0)</f>
        <v>#DIV/0!</v>
      </c>
      <c r="H6" s="9" t="e">
        <f t="shared" ref="H6:H8" si="17">ROUND((E6/D6),0)</f>
        <v>#DIV/0!</v>
      </c>
      <c r="I6" s="4" t="e">
        <f>#REF!</f>
        <v>#REF!</v>
      </c>
      <c r="J6" s="4">
        <f t="shared" ref="J6:J8" si="18">S6</f>
        <v>0</v>
      </c>
      <c r="O6">
        <v>0</v>
      </c>
      <c r="P6">
        <f t="shared" ref="P6:P8" si="19">O6/1.2</f>
        <v>0</v>
      </c>
      <c r="Q6">
        <f t="shared" ref="Q6:Q8" si="20">P6/1.2</f>
        <v>0</v>
      </c>
      <c r="R6" s="2">
        <v>0</v>
      </c>
    </row>
    <row r="7" spans="1:20" x14ac:dyDescent="0.25">
      <c r="A7" s="4">
        <f t="shared" si="10"/>
        <v>0</v>
      </c>
      <c r="B7" s="4">
        <f t="shared" si="11"/>
        <v>0</v>
      </c>
      <c r="C7" s="4">
        <f t="shared" si="12"/>
        <v>0</v>
      </c>
      <c r="D7" s="4">
        <f t="shared" si="13"/>
        <v>0</v>
      </c>
      <c r="E7" s="5">
        <f t="shared" si="14"/>
        <v>0</v>
      </c>
      <c r="F7" s="34" t="e">
        <f t="shared" si="15"/>
        <v>#DIV/0!</v>
      </c>
      <c r="G7" s="34" t="e">
        <f t="shared" si="16"/>
        <v>#DIV/0!</v>
      </c>
      <c r="H7" s="9" t="e">
        <f t="shared" si="17"/>
        <v>#DIV/0!</v>
      </c>
      <c r="I7" s="4" t="e">
        <f>#REF!</f>
        <v>#REF!</v>
      </c>
      <c r="J7" s="4">
        <f t="shared" si="18"/>
        <v>0</v>
      </c>
      <c r="O7">
        <v>0</v>
      </c>
      <c r="P7">
        <f t="shared" si="19"/>
        <v>0</v>
      </c>
      <c r="Q7">
        <f t="shared" si="20"/>
        <v>0</v>
      </c>
      <c r="R7" s="2">
        <v>0</v>
      </c>
    </row>
    <row r="8" spans="1:20" x14ac:dyDescent="0.25">
      <c r="A8" s="4">
        <f t="shared" si="10"/>
        <v>0</v>
      </c>
      <c r="B8" s="4">
        <f t="shared" si="11"/>
        <v>0</v>
      </c>
      <c r="C8" s="4">
        <f t="shared" si="12"/>
        <v>0</v>
      </c>
      <c r="D8" s="4">
        <f t="shared" si="13"/>
        <v>0</v>
      </c>
      <c r="E8" s="5">
        <f t="shared" si="14"/>
        <v>0</v>
      </c>
      <c r="F8" s="34" t="e">
        <f t="shared" si="15"/>
        <v>#DIV/0!</v>
      </c>
      <c r="G8" s="34" t="e">
        <f t="shared" si="16"/>
        <v>#DIV/0!</v>
      </c>
      <c r="H8" s="9" t="e">
        <f t="shared" si="17"/>
        <v>#DIV/0!</v>
      </c>
      <c r="I8" s="4" t="e">
        <f>#REF!</f>
        <v>#REF!</v>
      </c>
      <c r="J8" s="4">
        <f t="shared" si="18"/>
        <v>0</v>
      </c>
      <c r="O8">
        <v>0</v>
      </c>
      <c r="P8">
        <f t="shared" si="19"/>
        <v>0</v>
      </c>
      <c r="Q8">
        <f t="shared" si="2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34" t="e">
        <f t="shared" si="4"/>
        <v>#DIV/0!</v>
      </c>
      <c r="G9" s="34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34" t="e">
        <f t="shared" si="4"/>
        <v>#DIV/0!</v>
      </c>
      <c r="G10" s="34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ht="36.75" customHeight="1" x14ac:dyDescent="0.25">
      <c r="A12" s="52" t="s">
        <v>38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0" s="50" customFormat="1" ht="14.25" customHeight="1" x14ac:dyDescent="0.25">
      <c r="A13" s="48">
        <f t="shared" ref="A13:A25" si="21">N13</f>
        <v>0</v>
      </c>
      <c r="B13" s="48">
        <f t="shared" ref="B13:B25" si="22">Q13</f>
        <v>308</v>
      </c>
      <c r="C13" s="48">
        <f>B13*1.2</f>
        <v>369.59999999999997</v>
      </c>
      <c r="D13" s="48">
        <f t="shared" ref="D13:D25" si="23">C13*1.2</f>
        <v>443.51999999999992</v>
      </c>
      <c r="E13" s="49">
        <f t="shared" ref="E13:E25" si="24">R13</f>
        <v>8624000</v>
      </c>
      <c r="F13" s="48">
        <f t="shared" ref="F13:F25" si="25">ROUND((E13/B13),0)</f>
        <v>28000</v>
      </c>
      <c r="G13" s="48">
        <f t="shared" ref="G13:G25" si="26">ROUND((E13/C13),0)</f>
        <v>23333</v>
      </c>
      <c r="H13" s="48">
        <f t="shared" ref="H13:H25" si="27">ROUND((E13/D13),0)</f>
        <v>19444</v>
      </c>
      <c r="I13" s="48" t="e">
        <f>#REF!</f>
        <v>#REF!</v>
      </c>
      <c r="J13" s="48">
        <f t="shared" ref="J13:J25" si="28">S13</f>
        <v>0</v>
      </c>
      <c r="O13" s="50">
        <v>0</v>
      </c>
      <c r="P13" s="50">
        <f t="shared" ref="P13:Q25" si="29">O13/1.2</f>
        <v>0</v>
      </c>
      <c r="Q13" s="50">
        <v>308</v>
      </c>
      <c r="R13" s="51">
        <v>8624000</v>
      </c>
    </row>
    <row r="14" spans="1:20" s="50" customFormat="1" ht="14.25" customHeight="1" x14ac:dyDescent="0.25">
      <c r="A14" s="48">
        <f t="shared" si="21"/>
        <v>0</v>
      </c>
      <c r="B14" s="48">
        <f t="shared" si="22"/>
        <v>333.33333333333337</v>
      </c>
      <c r="C14" s="48">
        <f t="shared" ref="C14:C25" si="30">B14*1.2</f>
        <v>400.00000000000006</v>
      </c>
      <c r="D14" s="48">
        <f t="shared" si="23"/>
        <v>480.00000000000006</v>
      </c>
      <c r="E14" s="49">
        <f t="shared" si="24"/>
        <v>8000000</v>
      </c>
      <c r="F14" s="48">
        <f t="shared" si="25"/>
        <v>24000</v>
      </c>
      <c r="G14" s="48">
        <f t="shared" si="26"/>
        <v>20000</v>
      </c>
      <c r="H14" s="48">
        <f t="shared" si="27"/>
        <v>16667</v>
      </c>
      <c r="I14" s="48" t="e">
        <f>#REF!</f>
        <v>#REF!</v>
      </c>
      <c r="J14" s="48">
        <f t="shared" si="28"/>
        <v>0</v>
      </c>
      <c r="O14" s="50">
        <v>0</v>
      </c>
      <c r="P14" s="50">
        <v>400</v>
      </c>
      <c r="Q14" s="50">
        <f t="shared" si="29"/>
        <v>333.33333333333337</v>
      </c>
      <c r="R14" s="51">
        <v>8000000</v>
      </c>
    </row>
    <row r="15" spans="1:20" ht="14.25" customHeight="1" x14ac:dyDescent="0.25">
      <c r="A15" s="4">
        <f t="shared" si="21"/>
        <v>0</v>
      </c>
      <c r="B15" s="4">
        <f t="shared" si="22"/>
        <v>308</v>
      </c>
      <c r="C15" s="4">
        <f t="shared" si="30"/>
        <v>369.59999999999997</v>
      </c>
      <c r="D15" s="4">
        <f t="shared" si="23"/>
        <v>443.51999999999992</v>
      </c>
      <c r="E15" s="5">
        <f t="shared" si="24"/>
        <v>8624000</v>
      </c>
      <c r="F15" s="9">
        <f t="shared" si="25"/>
        <v>28000</v>
      </c>
      <c r="G15" s="9">
        <f t="shared" si="26"/>
        <v>23333</v>
      </c>
      <c r="H15" s="9">
        <f t="shared" si="27"/>
        <v>19444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v>308</v>
      </c>
      <c r="R15" s="2">
        <v>8624000</v>
      </c>
    </row>
    <row r="16" spans="1:20" ht="14.25" customHeight="1" x14ac:dyDescent="0.25">
      <c r="A16" s="4">
        <f t="shared" si="21"/>
        <v>0</v>
      </c>
      <c r="B16" s="4">
        <f t="shared" si="22"/>
        <v>308</v>
      </c>
      <c r="C16" s="4">
        <f t="shared" si="30"/>
        <v>369.59999999999997</v>
      </c>
      <c r="D16" s="4">
        <f t="shared" si="23"/>
        <v>443.51999999999992</v>
      </c>
      <c r="E16" s="33">
        <f t="shared" si="24"/>
        <v>8624000</v>
      </c>
      <c r="F16" s="34">
        <f t="shared" si="25"/>
        <v>28000</v>
      </c>
      <c r="G16" s="34">
        <f t="shared" si="26"/>
        <v>23333</v>
      </c>
      <c r="H16" s="34">
        <f t="shared" si="27"/>
        <v>19444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v>308</v>
      </c>
      <c r="R16" s="2">
        <v>8624000</v>
      </c>
    </row>
    <row r="17" spans="1:25" ht="14.25" customHeight="1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33">
        <f t="shared" si="24"/>
        <v>0</v>
      </c>
      <c r="F17" s="34" t="e">
        <f t="shared" si="25"/>
        <v>#DIV/0!</v>
      </c>
      <c r="G17" s="34" t="e">
        <f t="shared" si="26"/>
        <v>#DIV/0!</v>
      </c>
      <c r="H17" s="34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</row>
    <row r="18" spans="1:25" ht="14.25" customHeight="1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33">
        <f t="shared" si="24"/>
        <v>0</v>
      </c>
      <c r="F18" s="34" t="e">
        <f t="shared" si="25"/>
        <v>#DIV/0!</v>
      </c>
      <c r="G18" s="34" t="e">
        <f t="shared" si="26"/>
        <v>#DIV/0!</v>
      </c>
      <c r="H18" s="34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</row>
    <row r="19" spans="1:25" ht="14.25" customHeight="1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33">
        <f t="shared" si="24"/>
        <v>0</v>
      </c>
      <c r="F19" s="34" t="e">
        <f t="shared" si="25"/>
        <v>#DIV/0!</v>
      </c>
      <c r="G19" s="34" t="e">
        <f t="shared" si="26"/>
        <v>#DIV/0!</v>
      </c>
      <c r="H19" s="34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</row>
    <row r="20" spans="1:25" ht="14.25" customHeight="1" x14ac:dyDescent="0.25">
      <c r="A20" s="4">
        <f t="shared" si="21"/>
        <v>0</v>
      </c>
      <c r="B20" s="4">
        <f t="shared" si="22"/>
        <v>0</v>
      </c>
      <c r="C20" s="4">
        <f t="shared" si="30"/>
        <v>0</v>
      </c>
      <c r="D20" s="4">
        <f t="shared" si="23"/>
        <v>0</v>
      </c>
      <c r="E20" s="33">
        <f t="shared" si="24"/>
        <v>0</v>
      </c>
      <c r="F20" s="34" t="e">
        <f t="shared" si="25"/>
        <v>#DIV/0!</v>
      </c>
      <c r="G20" s="34" t="e">
        <f t="shared" si="26"/>
        <v>#DIV/0!</v>
      </c>
      <c r="H20" s="34" t="e">
        <f t="shared" si="27"/>
        <v>#DIV/0!</v>
      </c>
      <c r="I20" s="4" t="e">
        <f>#REF!</f>
        <v>#REF!</v>
      </c>
      <c r="J20" s="4">
        <f t="shared" si="28"/>
        <v>0</v>
      </c>
      <c r="O20">
        <v>0</v>
      </c>
      <c r="P20">
        <f t="shared" si="29"/>
        <v>0</v>
      </c>
      <c r="Q20">
        <f t="shared" si="29"/>
        <v>0</v>
      </c>
      <c r="R20" s="2">
        <v>0</v>
      </c>
    </row>
    <row r="21" spans="1:25" ht="14.25" customHeight="1" x14ac:dyDescent="0.25">
      <c r="A21" s="4">
        <f t="shared" si="21"/>
        <v>0</v>
      </c>
      <c r="B21" s="4">
        <f t="shared" si="22"/>
        <v>0</v>
      </c>
      <c r="C21" s="4">
        <f t="shared" si="30"/>
        <v>0</v>
      </c>
      <c r="D21" s="4">
        <f t="shared" si="23"/>
        <v>0</v>
      </c>
      <c r="E21" s="33">
        <f t="shared" si="24"/>
        <v>0</v>
      </c>
      <c r="F21" s="34" t="e">
        <f t="shared" si="25"/>
        <v>#DIV/0!</v>
      </c>
      <c r="G21" s="34" t="e">
        <f t="shared" si="26"/>
        <v>#DIV/0!</v>
      </c>
      <c r="H21" s="34" t="e">
        <f t="shared" si="27"/>
        <v>#DIV/0!</v>
      </c>
      <c r="I21" s="4" t="e">
        <f>#REF!</f>
        <v>#REF!</v>
      </c>
      <c r="J21" s="4">
        <f t="shared" si="28"/>
        <v>0</v>
      </c>
      <c r="O21">
        <v>0</v>
      </c>
      <c r="P21">
        <f t="shared" si="29"/>
        <v>0</v>
      </c>
      <c r="Q21">
        <f t="shared" si="29"/>
        <v>0</v>
      </c>
      <c r="R21" s="2">
        <v>0</v>
      </c>
    </row>
    <row r="22" spans="1:25" ht="14.25" customHeight="1" x14ac:dyDescent="0.25">
      <c r="A22" s="4">
        <f t="shared" si="21"/>
        <v>0</v>
      </c>
      <c r="B22" s="4">
        <f t="shared" si="22"/>
        <v>0</v>
      </c>
      <c r="C22" s="4">
        <f t="shared" si="30"/>
        <v>0</v>
      </c>
      <c r="D22" s="4">
        <f t="shared" si="23"/>
        <v>0</v>
      </c>
      <c r="E22" s="33">
        <f t="shared" si="24"/>
        <v>0</v>
      </c>
      <c r="F22" s="34" t="e">
        <f t="shared" si="25"/>
        <v>#DIV/0!</v>
      </c>
      <c r="G22" s="34" t="e">
        <f t="shared" si="26"/>
        <v>#DIV/0!</v>
      </c>
      <c r="H22" s="34" t="e">
        <f t="shared" si="27"/>
        <v>#DIV/0!</v>
      </c>
      <c r="I22" s="4" t="e">
        <f>#REF!</f>
        <v>#REF!</v>
      </c>
      <c r="J22" s="4">
        <f t="shared" si="28"/>
        <v>0</v>
      </c>
      <c r="O22">
        <v>0</v>
      </c>
      <c r="P22">
        <f t="shared" si="29"/>
        <v>0</v>
      </c>
      <c r="Q22">
        <f t="shared" si="29"/>
        <v>0</v>
      </c>
      <c r="R22" s="2">
        <v>0</v>
      </c>
    </row>
    <row r="23" spans="1:25" ht="14.25" customHeight="1" x14ac:dyDescent="0.25">
      <c r="A23" s="4">
        <f t="shared" si="21"/>
        <v>0</v>
      </c>
      <c r="B23" s="4">
        <f t="shared" si="22"/>
        <v>0</v>
      </c>
      <c r="C23" s="4">
        <f t="shared" si="30"/>
        <v>0</v>
      </c>
      <c r="D23" s="4">
        <f t="shared" si="23"/>
        <v>0</v>
      </c>
      <c r="E23" s="33">
        <f t="shared" si="24"/>
        <v>0</v>
      </c>
      <c r="F23" s="34" t="e">
        <f t="shared" si="25"/>
        <v>#DIV/0!</v>
      </c>
      <c r="G23" s="34" t="e">
        <f t="shared" si="26"/>
        <v>#DIV/0!</v>
      </c>
      <c r="H23" s="34" t="e">
        <f t="shared" si="27"/>
        <v>#DIV/0!</v>
      </c>
      <c r="I23" s="4" t="e">
        <f>#REF!</f>
        <v>#REF!</v>
      </c>
      <c r="J23" s="4">
        <f t="shared" si="28"/>
        <v>0</v>
      </c>
      <c r="O23">
        <v>0</v>
      </c>
      <c r="P23">
        <f t="shared" si="29"/>
        <v>0</v>
      </c>
      <c r="Q23">
        <f t="shared" si="29"/>
        <v>0</v>
      </c>
      <c r="R23" s="2">
        <v>0</v>
      </c>
    </row>
    <row r="24" spans="1:25" ht="14.25" customHeight="1" x14ac:dyDescent="0.25">
      <c r="A24" s="4">
        <f t="shared" si="21"/>
        <v>0</v>
      </c>
      <c r="B24" s="4">
        <f t="shared" si="22"/>
        <v>0</v>
      </c>
      <c r="C24" s="4">
        <f t="shared" si="30"/>
        <v>0</v>
      </c>
      <c r="D24" s="4">
        <f t="shared" si="23"/>
        <v>0</v>
      </c>
      <c r="E24" s="5">
        <f t="shared" si="24"/>
        <v>0</v>
      </c>
      <c r="F24" s="9" t="e">
        <f t="shared" si="25"/>
        <v>#DIV/0!</v>
      </c>
      <c r="G24" s="9" t="e">
        <f t="shared" si="26"/>
        <v>#DIV/0!</v>
      </c>
      <c r="H24" s="9" t="e">
        <f t="shared" si="27"/>
        <v>#DIV/0!</v>
      </c>
      <c r="I24" s="4" t="e">
        <f>#REF!</f>
        <v>#REF!</v>
      </c>
      <c r="J24" s="4">
        <f t="shared" si="28"/>
        <v>0</v>
      </c>
      <c r="O24">
        <v>0</v>
      </c>
      <c r="P24">
        <f t="shared" si="29"/>
        <v>0</v>
      </c>
      <c r="Q24">
        <f t="shared" si="29"/>
        <v>0</v>
      </c>
      <c r="R24" s="2">
        <v>0</v>
      </c>
    </row>
    <row r="25" spans="1:25" x14ac:dyDescent="0.25">
      <c r="A25" s="4">
        <f t="shared" si="21"/>
        <v>0</v>
      </c>
      <c r="B25" s="4">
        <f t="shared" si="22"/>
        <v>0</v>
      </c>
      <c r="C25" s="4">
        <f t="shared" si="30"/>
        <v>0</v>
      </c>
      <c r="D25" s="4">
        <f t="shared" si="23"/>
        <v>0</v>
      </c>
      <c r="E25" s="5">
        <f t="shared" si="24"/>
        <v>0</v>
      </c>
      <c r="F25" s="9" t="e">
        <f t="shared" si="25"/>
        <v>#DIV/0!</v>
      </c>
      <c r="G25" s="9" t="e">
        <f t="shared" si="26"/>
        <v>#DIV/0!</v>
      </c>
      <c r="H25" s="4" t="e">
        <f t="shared" si="27"/>
        <v>#DIV/0!</v>
      </c>
      <c r="I25" s="4" t="e">
        <f>#REF!</f>
        <v>#REF!</v>
      </c>
      <c r="J25" s="4">
        <f t="shared" si="28"/>
        <v>0</v>
      </c>
      <c r="O25">
        <v>0</v>
      </c>
      <c r="P25">
        <f t="shared" si="29"/>
        <v>0</v>
      </c>
      <c r="Q25">
        <f t="shared" si="29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  <c r="U27" s="35"/>
      <c r="V27" s="35"/>
    </row>
    <row r="28" spans="1:25" x14ac:dyDescent="0.25">
      <c r="A28" s="4"/>
      <c r="B28" s="4"/>
      <c r="C28" s="4"/>
      <c r="D28" s="4"/>
      <c r="F28"/>
      <c r="I28" s="4"/>
      <c r="J28" s="4"/>
      <c r="R28" s="2"/>
      <c r="U28" s="35"/>
      <c r="V28" s="35"/>
    </row>
    <row r="29" spans="1:25" x14ac:dyDescent="0.25">
      <c r="A29" s="4"/>
      <c r="B29" s="4"/>
      <c r="C29" s="4"/>
      <c r="D29" s="4"/>
      <c r="F29"/>
      <c r="I29" s="4"/>
      <c r="J29" s="4"/>
      <c r="R29" s="2"/>
      <c r="U29" s="35"/>
      <c r="V29" s="35"/>
    </row>
    <row r="30" spans="1:25" x14ac:dyDescent="0.25">
      <c r="A30" s="4"/>
      <c r="B30" s="4"/>
      <c r="C30" s="4"/>
      <c r="D30" s="4"/>
      <c r="F30"/>
      <c r="I30" s="4"/>
      <c r="J30" s="4"/>
      <c r="R30" s="2"/>
      <c r="U30" s="35"/>
      <c r="V30" s="35"/>
      <c r="X30" s="7"/>
      <c r="Y30" s="7"/>
    </row>
    <row r="31" spans="1:25" ht="14.25" customHeight="1" x14ac:dyDescent="0.3">
      <c r="F31"/>
      <c r="U31" s="36" t="s">
        <v>20</v>
      </c>
      <c r="V31" s="37"/>
      <c r="W31" s="31"/>
      <c r="X31" s="18"/>
      <c r="Y31" s="7"/>
    </row>
    <row r="32" spans="1:25" ht="38.25" customHeight="1" x14ac:dyDescent="0.3">
      <c r="P32" s="53" t="s">
        <v>37</v>
      </c>
      <c r="Q32" s="53"/>
      <c r="R32" s="53"/>
      <c r="S32" s="10"/>
      <c r="T32" s="10"/>
      <c r="U32" s="36" t="s">
        <v>21</v>
      </c>
      <c r="V32" s="37">
        <v>2023</v>
      </c>
      <c r="W32" s="31"/>
      <c r="X32" s="18"/>
      <c r="Y32" s="7"/>
    </row>
    <row r="33" spans="7:25" ht="16.5" x14ac:dyDescent="0.3">
      <c r="S33" s="10"/>
      <c r="T33" s="10"/>
      <c r="U33" s="38" t="s">
        <v>22</v>
      </c>
      <c r="V33" s="39">
        <v>2022</v>
      </c>
      <c r="W33" s="31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40" t="s">
        <v>24</v>
      </c>
      <c r="V34" s="39">
        <v>1</v>
      </c>
      <c r="W34" s="31"/>
      <c r="X34" s="18"/>
      <c r="Y34" s="7"/>
    </row>
    <row r="35" spans="7:25" ht="16.5" x14ac:dyDescent="0.3">
      <c r="S35" s="10"/>
      <c r="T35" s="10"/>
      <c r="U35" s="37"/>
      <c r="V35" s="39">
        <f>V34-60</f>
        <v>-59</v>
      </c>
      <c r="W35" s="31"/>
      <c r="X35" s="26"/>
      <c r="Y35" s="7"/>
    </row>
    <row r="36" spans="7:25" ht="16.5" x14ac:dyDescent="0.3">
      <c r="S36" s="10"/>
      <c r="T36" s="10"/>
      <c r="U36" s="37" t="s">
        <v>25</v>
      </c>
      <c r="V36" s="41">
        <f>305*2500</f>
        <v>762500</v>
      </c>
      <c r="W36" s="31"/>
      <c r="X36" s="26"/>
      <c r="Y36" s="7"/>
    </row>
    <row r="37" spans="7:25" ht="16.5" x14ac:dyDescent="0.3">
      <c r="S37" s="10"/>
      <c r="T37" s="10"/>
      <c r="U37" s="37" t="s">
        <v>26</v>
      </c>
      <c r="V37" s="39"/>
      <c r="W37" s="31"/>
      <c r="X37" s="26"/>
      <c r="Y37" s="7"/>
    </row>
    <row r="38" spans="7:25" ht="39" customHeight="1" x14ac:dyDescent="0.3">
      <c r="P38" s="54" t="s">
        <v>39</v>
      </c>
      <c r="Q38" s="54"/>
      <c r="R38" s="54"/>
      <c r="S38" s="54"/>
      <c r="T38" s="55"/>
      <c r="U38" s="37"/>
      <c r="V38" s="39"/>
      <c r="W38" s="31"/>
      <c r="X38" s="26"/>
      <c r="Y38" s="7"/>
    </row>
    <row r="39" spans="7:25" ht="16.5" x14ac:dyDescent="0.3">
      <c r="U39" s="37" t="s">
        <v>27</v>
      </c>
      <c r="V39" s="42">
        <f>100-10</f>
        <v>90</v>
      </c>
      <c r="W39" s="31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6" t="s">
        <v>28</v>
      </c>
      <c r="V40" s="39">
        <v>0</v>
      </c>
      <c r="W40" s="31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6"/>
      <c r="V41" s="43">
        <f>V40%</f>
        <v>0</v>
      </c>
      <c r="W41" s="31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6" t="s">
        <v>29</v>
      </c>
      <c r="V42" s="44">
        <f>ROUND((V36*V41),0)</f>
        <v>0</v>
      </c>
      <c r="W42" s="31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6" t="s">
        <v>36</v>
      </c>
      <c r="V43" s="44">
        <v>305</v>
      </c>
      <c r="W43" s="31" t="s">
        <v>40</v>
      </c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9">
        <v>24000</v>
      </c>
      <c r="W44" s="31"/>
      <c r="X44" s="18"/>
      <c r="Y44" s="7"/>
    </row>
    <row r="45" spans="7:25" ht="16.5" x14ac:dyDescent="0.3">
      <c r="S45" s="10"/>
      <c r="T45" s="10"/>
      <c r="U45" s="37" t="s">
        <v>30</v>
      </c>
      <c r="V45" s="41">
        <f>V44*V43</f>
        <v>7320000</v>
      </c>
      <c r="W45" s="31"/>
      <c r="X45" s="26"/>
      <c r="Y45" s="7"/>
    </row>
    <row r="46" spans="7:25" ht="16.5" x14ac:dyDescent="0.3">
      <c r="S46" s="10"/>
      <c r="T46" s="10"/>
      <c r="U46" s="45" t="s">
        <v>31</v>
      </c>
      <c r="V46" s="46">
        <f>V45-V42</f>
        <v>7320000</v>
      </c>
      <c r="W46" s="32"/>
      <c r="X46" s="26"/>
      <c r="Y46" s="7"/>
    </row>
    <row r="47" spans="7:25" ht="16.5" x14ac:dyDescent="0.3">
      <c r="P47" s="13" t="s">
        <v>14</v>
      </c>
      <c r="S47" s="10"/>
      <c r="T47" s="11"/>
      <c r="U47" s="45" t="s">
        <v>32</v>
      </c>
      <c r="V47" s="46">
        <f>V46*0.9</f>
        <v>6588000</v>
      </c>
      <c r="W47" s="31"/>
      <c r="X47" s="28"/>
      <c r="Y47" s="7"/>
    </row>
    <row r="48" spans="7:25" ht="16.5" x14ac:dyDescent="0.3">
      <c r="S48" s="11"/>
      <c r="T48" s="10"/>
      <c r="U48" s="45" t="s">
        <v>33</v>
      </c>
      <c r="V48" s="47">
        <f>V46*0.8</f>
        <v>5856000</v>
      </c>
      <c r="W48" s="31"/>
      <c r="X48" s="29"/>
      <c r="Y48" s="7"/>
    </row>
    <row r="49" spans="15:25" ht="16.5" x14ac:dyDescent="0.3">
      <c r="S49" s="10"/>
      <c r="T49" s="10"/>
      <c r="U49" s="45" t="s">
        <v>34</v>
      </c>
      <c r="V49" s="46">
        <f>V46*0.025/12</f>
        <v>15250</v>
      </c>
      <c r="W49" s="31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4">
    <mergeCell ref="A12:R12"/>
    <mergeCell ref="A2:R2"/>
    <mergeCell ref="P32:R32"/>
    <mergeCell ref="P38:T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Y28" sqref="Y28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2023-11-08T07:51:12Z</dcterms:modified>
</cp:coreProperties>
</file>