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BI\Bhandup\Sameer Balkrushan Ghorpade\"/>
    </mc:Choice>
  </mc:AlternateContent>
  <xr:revisionPtr revIDLastSave="0" documentId="8_{BD81B67E-EEB9-41D7-BFDB-0E111AEF05CD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N101" i="1"/>
  <c r="M101" i="1"/>
  <c r="M100" i="1"/>
  <c r="M99" i="1"/>
  <c r="M98" i="1"/>
  <c r="M97" i="1"/>
  <c r="M96" i="1"/>
  <c r="Q95" i="1"/>
  <c r="C15" i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<sst xmlns="http://schemas.openxmlformats.org/spreadsheetml/2006/main" count="41" uniqueCount="37">
  <si>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</si>
  <si>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</si>
  <si>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</si>
  <si>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</si>
  <si>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</si>
  <si>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</si>
  <si>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5% for Higher floor (7th 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</si>
  <si>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</si>
  <si>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</si>
  <si>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</si>
  <si>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</si>
  <si>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</si>
  <si>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</si>
  <si>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</si>
  <si>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</si>
  <si>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</si>
  <si>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</si>
  <si>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</si>
  <si>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</si>
  <si>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</si>
  <si>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</si>
  <si>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</si>
  <si>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</si>
  <si>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</si>
  <si>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</si>
  <si>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</si>
  <si>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</si>
  <si>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OC</t>
  </si>
  <si>
    <t>7th Floor</t>
  </si>
  <si>
    <t>Age of the Building</t>
  </si>
  <si>
    <t>Life of the building estimated</t>
  </si>
  <si>
    <t>L</t>
  </si>
  <si>
    <t>P</t>
  </si>
  <si>
    <t>WC</t>
  </si>
  <si>
    <t>Bath</t>
  </si>
  <si>
    <t>Bed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</si>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</sst>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6" xfId="0" applyBorder="1"/>
    <xf numFmtId="0" fontId="4" fillId="0" borderId="6" xfId="0" applyFont="1" applyBorder="1" applyAlignment="1">
      <alignment wrapText="1"/>
    </xf>
    <xf numFmtId="0" fontId="0" fillId="0" borderId="7" xfId="0" applyBorder="1"/>
    <xf numFmtId="0" fontId="4" fillId="0" borderId="1" xfId="0" applyFont="1" applyBorder="1"/>
    <xf numFmtId="0" fontId="0" fillId="0" borderId="8" xfId="0" applyBorder="1"/>
    <xf numFmtId="0" fontId="0" fillId="0" borderId="2" xfId="0" applyBorder="1"/>
    <xf numFmtId="43" fontId="3" fillId="0" borderId="3" xfId="1" applyFont="1" applyBorder="1"/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11" xfId="0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4" fillId="0" borderId="9" xfId="0" applyFont="1" applyBorder="1" applyAlignment="1">
      <alignment horizontal="right" wrapText="1"/>
    </xf>
    <xf numFmtId="0" fontId="3" fillId="0" borderId="11" xfId="0" applyFont="1" applyBorder="1"/>
    <xf numFmtId="0" fontId="3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3" fillId="0" borderId="3" xfId="0" applyFont="1" applyBorder="1"/>
    <xf numFmtId="0" fontId="5" fillId="0" borderId="3" xfId="1" applyNumberFormat="1" applyFont="1" applyBorder="1"/>
    <xf numFmtId="0" fontId="2" fillId="0" borderId="0" xfId="0" applyFont="1"/>
    <xf numFmtId="164" fontId="2" fillId="0" borderId="0" xfId="0" applyNumberFormat="1" applyFont="1"/>
    <xf numFmtId="0" fontId="0" fillId="0" borderId="14" xfId="0" applyBorder="1"/>
    <xf numFmtId="9" fontId="0" fillId="0" borderId="15" xfId="0" applyNumberFormat="1" applyBorder="1"/>
    <xf numFmtId="0" fontId="5" fillId="2" borderId="3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3" xfId="0" applyFont="1" applyBorder="1"/>
    <xf numFmtId="0" fontId="5" fillId="0" borderId="3" xfId="0" applyFont="1" applyBorder="1"/>
    <xf numFmtId="164" fontId="0" fillId="0" borderId="0" xfId="0" applyNumberFormat="1"/>
    <xf numFmtId="14" fontId="0" fillId="0" borderId="0" xfId="0" applyNumberFormat="1"/>
    <xf numFmtId="0" fontId="0" fillId="0" borderId="20" xfId="0" applyBorder="1"/>
    <xf numFmtId="0" fontId="3" fillId="0" borderId="3" xfId="1" applyNumberFormat="1" applyFont="1" applyBorder="1"/>
    <xf numFmtId="0" fontId="4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698220</xdr:colOff>
      <xdr:row>15</xdr:row>
      <xdr:rowOff>199008</xdr:rowOff>
    </xdr:from>
    <xdr:to>
      <xdr:col>1</xdr:col>
      <xdr:colOff>2686050</xdr:colOff>
      <xdr:row>22</xdr:row>
      <xdr:rowOff>67654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92B4CD-063E-43FC-936C-9D5A17B8E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220" y="3504183"/>
          <a:ext cx="2692680" cy="1268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abSelected="1" workbookViewId="0">
      <selection activeCell="D21" sqref="D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5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142570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C3*5%</f>
        <v>7128.5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149698.5</v>
      </c>
      <c r="D5" s="23" t="s">
        <v>10</v>
      </c>
      <c r="E5" s="24">
        <f>ROUND(C5/10.764,0)</f>
        <v>13907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63740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85958.5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</v>
      </c>
      <c r="D8" s="30">
        <f>1-C8</f>
        <v>1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85959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149699</v>
      </c>
      <c r="D10" s="23" t="s">
        <v>10</v>
      </c>
      <c r="E10" s="24">
        <f>ROUND(C10/10.764,0)</f>
        <v>13907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D12" s="38"/>
      <c r="E12" s="39">
        <v>702</v>
      </c>
      <c r="F12" s="38"/>
      <c r="G12" s="15">
        <v>9</v>
      </c>
      <c r="H12" s="16">
        <v>9</v>
      </c>
      <c r="I12" s="17">
        <v>91</v>
      </c>
      <c r="K12" s="40" t="s">
        <v>25</v>
      </c>
      <c r="L12" s="41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26</v>
      </c>
      <c r="C13" s="42">
        <v>2018</v>
      </c>
      <c r="D13" s="39" t="s">
        <v>27</v>
      </c>
      <c r="E13" s="43" t="s">
        <v>28</v>
      </c>
      <c r="F13" s="38"/>
      <c r="G13" s="15">
        <v>10</v>
      </c>
      <c r="H13" s="16">
        <v>10</v>
      </c>
      <c r="I13" s="17">
        <v>90</v>
      </c>
      <c r="K13" s="44"/>
      <c r="L13" s="45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29</v>
      </c>
      <c r="C14" s="37">
        <f>(C12-C13)</f>
        <v>5</v>
      </c>
      <c r="D14" s="38"/>
      <c r="E14" s="38"/>
      <c r="F14" s="38"/>
      <c r="G14" s="15">
        <v>11</v>
      </c>
      <c r="H14" s="16">
        <v>11</v>
      </c>
      <c r="I14" s="17">
        <v>89</v>
      </c>
      <c r="K14" s="46"/>
      <c r="L14" s="47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8" t="s">
        <v>30</v>
      </c>
      <c r="C15" s="49">
        <f>60-C14</f>
        <v>55</v>
      </c>
      <c r="D15" s="38"/>
      <c r="E15" s="38"/>
      <c r="F15" s="38"/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50"/>
      <c r="G16" s="15">
        <v>13</v>
      </c>
      <c r="H16" s="16">
        <v>13</v>
      </c>
      <c r="I16" s="17">
        <v>87</v>
      </c>
      <c r="J16" s="50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50"/>
      <c r="L17" s="50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50"/>
      <c r="L18" s="50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51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52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53"/>
      <c r="E37" s="50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53"/>
      <c r="D38" s="50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53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8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8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40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54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54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54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54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54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54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54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54"/>
    </row>
    <row r="73" spans="7:15" ht="15.75" thickBot="1" x14ac:dyDescent="0.3">
      <c r="G73" s="15">
        <v>70</v>
      </c>
      <c r="H73" s="16">
        <v>70</v>
      </c>
      <c r="I73" s="40">
        <v>30</v>
      </c>
      <c r="N73" s="15">
        <v>69</v>
      </c>
      <c r="O73" s="54"/>
    </row>
    <row r="74" spans="7:15" ht="15.75" thickBot="1" x14ac:dyDescent="0.3">
      <c r="I74" s="56"/>
      <c r="N74" s="15">
        <v>70</v>
      </c>
      <c r="O74" s="54"/>
    </row>
    <row r="75" spans="7:15" ht="15.75" thickBot="1" x14ac:dyDescent="0.3">
      <c r="N75" s="15"/>
      <c r="O75" s="54"/>
    </row>
    <row r="95" spans="9:17" x14ac:dyDescent="0.25">
      <c r="O95">
        <v>4.34</v>
      </c>
      <c r="P95">
        <v>9.5</v>
      </c>
      <c r="Q95">
        <f>(O95*P95)</f>
        <v>41.23</v>
      </c>
    </row>
    <row r="96" spans="9:17" x14ac:dyDescent="0.25">
      <c r="I96" t="s">
        <v>31</v>
      </c>
      <c r="J96">
        <v>113</v>
      </c>
      <c r="K96">
        <v>11.92</v>
      </c>
      <c r="L96">
        <v>9.5</v>
      </c>
      <c r="M96">
        <f>(K96*L96)</f>
        <v>113.24</v>
      </c>
      <c r="N96">
        <v>113</v>
      </c>
      <c r="O96">
        <v>110</v>
      </c>
    </row>
    <row r="97" spans="9:19" x14ac:dyDescent="0.25">
      <c r="I97" t="s">
        <v>32</v>
      </c>
      <c r="J97">
        <v>12</v>
      </c>
      <c r="K97">
        <v>3</v>
      </c>
      <c r="L97">
        <v>4</v>
      </c>
      <c r="M97">
        <f>(K97*L97)</f>
        <v>12</v>
      </c>
      <c r="N97">
        <v>12</v>
      </c>
      <c r="S97">
        <v>223</v>
      </c>
    </row>
    <row r="98" spans="9:19" x14ac:dyDescent="0.25">
      <c r="I98" t="s">
        <v>33</v>
      </c>
      <c r="J98">
        <v>12</v>
      </c>
      <c r="K98">
        <v>3</v>
      </c>
      <c r="L98">
        <v>4</v>
      </c>
      <c r="M98">
        <f>(K98*L98)</f>
        <v>12</v>
      </c>
      <c r="N98">
        <v>12</v>
      </c>
      <c r="S98">
        <v>40</v>
      </c>
    </row>
    <row r="99" spans="9:19" x14ac:dyDescent="0.25">
      <c r="I99" t="s">
        <v>34</v>
      </c>
      <c r="J99">
        <v>16</v>
      </c>
      <c r="K99">
        <v>4</v>
      </c>
      <c r="L99">
        <v>4</v>
      </c>
      <c r="M99">
        <f>(K99*L99)</f>
        <v>16</v>
      </c>
      <c r="N99">
        <v>16</v>
      </c>
    </row>
    <row r="100" spans="9:19" x14ac:dyDescent="0.25">
      <c r="I100" t="s">
        <v>35</v>
      </c>
      <c r="J100">
        <v>68</v>
      </c>
      <c r="K100">
        <v>9.51</v>
      </c>
      <c r="L100">
        <v>7.2</v>
      </c>
      <c r="M100">
        <f>(K100*L100)</f>
        <v>68.471999999999994</v>
      </c>
      <c r="N100">
        <v>68</v>
      </c>
      <c r="R100">
        <v>223</v>
      </c>
    </row>
    <row r="101" spans="9:19" x14ac:dyDescent="0.25">
      <c r="I101" t="s">
        <v>36</v>
      </c>
      <c r="J101">
        <v>41</v>
      </c>
      <c r="M101">
        <f>SUM(M96:M100)</f>
        <v>221.71199999999999</v>
      </c>
      <c r="N101">
        <f>SUM(N96:N100)</f>
        <v>221</v>
      </c>
      <c r="Q101">
        <v>222</v>
      </c>
      <c r="R101">
        <v>41</v>
      </c>
    </row>
    <row r="102" spans="9:19" x14ac:dyDescent="0.25">
      <c r="J102">
        <f>SUM(J96:J101)</f>
        <v>262</v>
      </c>
      <c r="O102">
        <v>221</v>
      </c>
      <c r="Q102">
        <v>40</v>
      </c>
      <c r="R102">
        <v>12</v>
      </c>
    </row>
    <row r="103" spans="9:19" x14ac:dyDescent="0.25">
      <c r="O103">
        <v>40</v>
      </c>
    </row>
    <row r="104" spans="9:19" x14ac:dyDescent="0.25">
      <c r="O104">
        <v>261</v>
      </c>
    </row>
    <row r="106" spans="9:19" x14ac:dyDescent="0.25">
      <c r="Q106">
        <v>222</v>
      </c>
    </row>
    <row r="107" spans="9:19" x14ac:dyDescent="0.25">
      <c r="Q107">
        <v>41</v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2023-11-06T09:25:59Z</dcterms:created>
  <dcterms:modified xsi:type="dcterms:W3CDTF">2023-11-06T09:26:32Z</dcterms:modified>
</cp:coreProperties>
</file>