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SUHASINI GANPAT KAMBLE - SBI\"/>
    </mc:Choice>
  </mc:AlternateContent>
  <xr:revisionPtr revIDLastSave="0" documentId="13_ncr:1_{DDFA3C6D-06D8-4EB0-9E30-2D14FD1FCEE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32" i="4" l="1"/>
  <c r="J31" i="4"/>
  <c r="J30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7" i="4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<sst xmlns="http://schemas.openxmlformats.org/spreadsheetml/2006/main" count="49" uniqueCount="43">
  <si>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</si>
  <si>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</si>
  <si>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</si>
  <si>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</si>
  <si>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</si>
  <si>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</si>
  <si>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</si>
  <si>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</si>
  <si>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</si>
  <si>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</si>
  <si>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</si>
  <si>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</si>
  <si>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</si>
  <si>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</si>
  <si>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</si>
  <si>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</si>
  <si>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</si>
  <si>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</si>
  <si>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</si>
  <si>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</si>
  <si>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</si>
  <si>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</si>
  <si>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</si>
  <si>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</si>
  <si>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</si>
  <si>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</si>
  <si>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</si>
  <si>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</si>
  <si>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</si>
  <si>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</si>
  <si>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</si>
  <si>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</si>
  <si>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</si>
  <si>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</si>
  <si>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</si>
  <si>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</si>
  <si>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</si>
  <si>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</si>
  <si>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CA</t>
  </si>
  <si>
    <t>As per Rera</t>
  </si>
  <si>
    <t>State Bank Of India ( RASMECCC Panvel ) - SUHASINI GANPAT KAMBLE</t>
  </si>
  <si>
    <t>MV / RV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</si>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</sst>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2" borderId="0" xfId="0" applyNumberFormat="1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97050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F31A79-36DC-4A4F-B98A-9C199C197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98650" cy="8259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382755</xdr:colOff>
      <xdr:row>52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132679-A3C7-4110-BBD5-248CC830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74755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49503</xdr:colOff>
      <xdr:row>45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326AF5-9984-4B80-B766-2B32F3E51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460703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525820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8D335-E729-4F09-BD27-FA047B4F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37020" cy="6744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382755</xdr:colOff>
      <xdr:row>53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33E6F-22A9-43EF-AD6B-9D9FA8A8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574755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192228</xdr:colOff>
      <xdr:row>48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33D2BF-1D53-448D-BFBA-8A412012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384228" cy="9164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0" zoomScaleNormal="100" workbookViewId="0">
      <selection activeCell="V37" sqref="V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43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10" t="e">
        <f>#REF!</f>
        <v>#REF!</v>
      </c>
      <c r="J6" s="10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43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10" t="e">
        <f>#REF!</f>
        <v>#REF!</v>
      </c>
      <c r="J7" s="10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43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10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7" t="s">
        <v>36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T9" s="8"/>
    </row>
    <row r="10" spans="1:20" s="45" customFormat="1" x14ac:dyDescent="0.25">
      <c r="A10" s="42">
        <f t="shared" ref="A10:A19" si="21">N10</f>
        <v>0</v>
      </c>
      <c r="B10" s="42">
        <f t="shared" ref="B10:B19" si="22">Q10</f>
        <v>403</v>
      </c>
      <c r="C10" s="42">
        <f>B10*1.2</f>
        <v>483.59999999999997</v>
      </c>
      <c r="D10" s="42">
        <f t="shared" ref="D10:D19" si="23">C10*1.2</f>
        <v>580.31999999999994</v>
      </c>
      <c r="E10" s="44">
        <f t="shared" ref="E10:E19" si="24">R10</f>
        <v>4730000</v>
      </c>
      <c r="F10" s="42">
        <f t="shared" ref="F10:F19" si="25">ROUND((E10/B10),0)</f>
        <v>11737</v>
      </c>
      <c r="G10" s="42">
        <f t="shared" ref="G10:G19" si="26">ROUND((E10/C10),0)</f>
        <v>9781</v>
      </c>
      <c r="H10" s="42">
        <f t="shared" ref="H10:H19" si="27">ROUND((E10/D10),0)</f>
        <v>8151</v>
      </c>
      <c r="I10" s="42" t="e">
        <f>#REF!</f>
        <v>#REF!</v>
      </c>
      <c r="J10" s="42">
        <f t="shared" ref="J10:J19" si="28">S10</f>
        <v>0</v>
      </c>
      <c r="O10" s="45">
        <v>0</v>
      </c>
      <c r="P10" s="45">
        <f t="shared" ref="P10:Q19" si="29">O10/1.2</f>
        <v>0</v>
      </c>
      <c r="Q10" s="45">
        <v>403</v>
      </c>
      <c r="R10" s="46">
        <v>4730000</v>
      </c>
    </row>
    <row r="11" spans="1:20" s="8" customFormat="1" x14ac:dyDescent="0.25">
      <c r="A11" s="10">
        <f t="shared" si="21"/>
        <v>0</v>
      </c>
      <c r="B11" s="10">
        <f t="shared" si="22"/>
        <v>715</v>
      </c>
      <c r="C11" s="10">
        <f t="shared" ref="C11:C19" si="30">B11*1.2</f>
        <v>858</v>
      </c>
      <c r="D11" s="10">
        <f t="shared" si="23"/>
        <v>1029.5999999999999</v>
      </c>
      <c r="E11" s="43">
        <f t="shared" si="24"/>
        <v>8500000</v>
      </c>
      <c r="F11" s="10">
        <f t="shared" si="25"/>
        <v>11888</v>
      </c>
      <c r="G11" s="10">
        <f t="shared" si="26"/>
        <v>9907</v>
      </c>
      <c r="H11" s="10">
        <f t="shared" si="27"/>
        <v>8256</v>
      </c>
      <c r="I11" s="10" t="e">
        <f>#REF!</f>
        <v>#REF!</v>
      </c>
      <c r="J11" s="10">
        <f t="shared" si="28"/>
        <v>0</v>
      </c>
      <c r="O11" s="8">
        <v>0</v>
      </c>
      <c r="P11" s="8">
        <f t="shared" si="29"/>
        <v>0</v>
      </c>
      <c r="Q11" s="8">
        <v>715</v>
      </c>
      <c r="R11" s="50">
        <v>8500000</v>
      </c>
    </row>
    <row r="12" spans="1:20" s="45" customFormat="1" x14ac:dyDescent="0.25">
      <c r="A12" s="42">
        <f t="shared" si="21"/>
        <v>0</v>
      </c>
      <c r="B12" s="42">
        <f t="shared" si="22"/>
        <v>470</v>
      </c>
      <c r="C12" s="42">
        <f t="shared" si="30"/>
        <v>564</v>
      </c>
      <c r="D12" s="42">
        <f t="shared" si="23"/>
        <v>676.8</v>
      </c>
      <c r="E12" s="44">
        <f t="shared" si="24"/>
        <v>5300000</v>
      </c>
      <c r="F12" s="42">
        <f t="shared" si="25"/>
        <v>11277</v>
      </c>
      <c r="G12" s="42">
        <f t="shared" si="26"/>
        <v>9397</v>
      </c>
      <c r="H12" s="42">
        <f t="shared" si="27"/>
        <v>7831</v>
      </c>
      <c r="I12" s="42" t="e">
        <f>#REF!</f>
        <v>#REF!</v>
      </c>
      <c r="J12" s="42">
        <f t="shared" si="28"/>
        <v>0</v>
      </c>
      <c r="O12" s="45">
        <v>0</v>
      </c>
      <c r="P12" s="45">
        <f t="shared" si="29"/>
        <v>0</v>
      </c>
      <c r="Q12" s="45">
        <v>470</v>
      </c>
      <c r="R12" s="46">
        <v>5300000</v>
      </c>
    </row>
    <row r="13" spans="1:20" x14ac:dyDescent="0.25">
      <c r="A13" s="4">
        <f t="shared" si="21"/>
        <v>0</v>
      </c>
      <c r="B13" s="4">
        <f t="shared" si="22"/>
        <v>403</v>
      </c>
      <c r="C13" s="4">
        <f t="shared" si="30"/>
        <v>483.59999999999997</v>
      </c>
      <c r="D13" s="4">
        <f t="shared" si="23"/>
        <v>580.31999999999994</v>
      </c>
      <c r="E13" s="43">
        <f t="shared" si="24"/>
        <v>4200000</v>
      </c>
      <c r="F13" s="10">
        <f t="shared" si="25"/>
        <v>10422</v>
      </c>
      <c r="G13" s="10">
        <f t="shared" si="26"/>
        <v>8685</v>
      </c>
      <c r="H13" s="10">
        <f t="shared" si="27"/>
        <v>7237</v>
      </c>
      <c r="I13" s="10" t="e">
        <f>#REF!</f>
        <v>#REF!</v>
      </c>
      <c r="J13" s="10">
        <f t="shared" si="28"/>
        <v>0</v>
      </c>
      <c r="O13">
        <v>0</v>
      </c>
      <c r="P13">
        <f t="shared" si="29"/>
        <v>0</v>
      </c>
      <c r="Q13">
        <v>403</v>
      </c>
      <c r="R13" s="2">
        <v>4200000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350</v>
      </c>
      <c r="C14" s="4">
        <f t="shared" si="30"/>
        <v>420</v>
      </c>
      <c r="D14" s="4">
        <f t="shared" si="23"/>
        <v>504</v>
      </c>
      <c r="E14" s="43">
        <f t="shared" si="24"/>
        <v>4000000</v>
      </c>
      <c r="F14" s="10">
        <f t="shared" si="25"/>
        <v>11429</v>
      </c>
      <c r="G14" s="10">
        <f t="shared" si="26"/>
        <v>9524</v>
      </c>
      <c r="H14" s="10">
        <f t="shared" si="27"/>
        <v>7937</v>
      </c>
      <c r="I14" s="10" t="e">
        <f>#REF!</f>
        <v>#REF!</v>
      </c>
      <c r="J14" s="10">
        <f t="shared" si="28"/>
        <v>0</v>
      </c>
      <c r="O14">
        <v>0</v>
      </c>
      <c r="P14">
        <f t="shared" si="29"/>
        <v>0</v>
      </c>
      <c r="Q14">
        <v>350</v>
      </c>
      <c r="R14" s="2">
        <v>4000000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43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10" t="e">
        <f>#REF!</f>
        <v>#REF!</v>
      </c>
      <c r="J15" s="10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43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10" t="e">
        <f>#REF!</f>
        <v>#REF!</v>
      </c>
      <c r="J16" s="10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43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10" t="e">
        <f>#REF!</f>
        <v>#REF!</v>
      </c>
      <c r="J17" s="10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43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10" t="e">
        <f>#REF!</f>
        <v>#REF!</v>
      </c>
      <c r="J18" s="10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43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10" t="e">
        <f>#REF!</f>
        <v>#REF!</v>
      </c>
      <c r="J19" s="10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E20" s="8"/>
      <c r="F20" s="8"/>
      <c r="G20" s="8"/>
      <c r="H20" s="8"/>
      <c r="I20" s="8"/>
      <c r="J20" s="8"/>
      <c r="U20" s="18" t="s">
        <v>13</v>
      </c>
      <c r="V20" s="19"/>
      <c r="W20" s="20">
        <v>11500</v>
      </c>
      <c r="X20" s="21" t="s">
        <v>37</v>
      </c>
    </row>
    <row r="21" spans="1:25" ht="38.25" customHeight="1" x14ac:dyDescent="0.25">
      <c r="E21" s="8"/>
      <c r="F21" s="8"/>
      <c r="G21" s="8"/>
      <c r="H21" s="8"/>
      <c r="I21" s="8"/>
      <c r="J21" s="8"/>
      <c r="S21" s="11"/>
      <c r="T21" s="11"/>
      <c r="U21" s="22" t="s">
        <v>14</v>
      </c>
      <c r="V21" s="19"/>
      <c r="W21" s="20">
        <v>2700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8800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2700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v>0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2028</v>
      </c>
      <c r="Y25" t="s">
        <v>39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8" t="s">
        <v>40</v>
      </c>
      <c r="Q27" s="48"/>
      <c r="R27" s="48"/>
      <c r="S27" s="48"/>
      <c r="T27" s="49"/>
      <c r="U27" s="22" t="s">
        <v>20</v>
      </c>
      <c r="V27" s="24"/>
      <c r="W27" s="25">
        <f>90*W24/W26</f>
        <v>0</v>
      </c>
      <c r="X27" s="25"/>
    </row>
    <row r="28" spans="1:25" ht="15.75" x14ac:dyDescent="0.25">
      <c r="U28" s="18"/>
      <c r="V28" s="27"/>
      <c r="W28" s="28">
        <f>W27%</f>
        <v>0</v>
      </c>
      <c r="X28" s="28"/>
    </row>
    <row r="29" spans="1:25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H30" t="s">
        <v>42</v>
      </c>
      <c r="I30">
        <v>31.37</v>
      </c>
      <c r="J30">
        <f>I30*10.764</f>
        <v>337.66667999999999</v>
      </c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2700</v>
      </c>
      <c r="X30" s="23"/>
    </row>
    <row r="31" spans="1:25" ht="15.75" x14ac:dyDescent="0.25">
      <c r="I31">
        <v>4.46</v>
      </c>
      <c r="J31">
        <f>I31*10.764</f>
        <v>48.007439999999995</v>
      </c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8800</v>
      </c>
      <c r="X31" s="23"/>
    </row>
    <row r="32" spans="1:25" ht="15.75" x14ac:dyDescent="0.25">
      <c r="J32">
        <f>SUM(J30:J31)</f>
        <v>385.67411999999996</v>
      </c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11500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386</v>
      </c>
      <c r="X35" s="25"/>
    </row>
    <row r="36" spans="15:24" ht="15.75" x14ac:dyDescent="0.25">
      <c r="P36" s="14" t="s">
        <v>29</v>
      </c>
      <c r="S36" s="11"/>
      <c r="T36" s="12"/>
      <c r="U36" s="18" t="s">
        <v>41</v>
      </c>
      <c r="V36" s="32"/>
      <c r="W36" s="33">
        <f>W33*W35+X37</f>
        <v>4439000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3995100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3551200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1042200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9247.9166666666661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2023-11-03T06:57:02Z</dcterms:modified>
</cp:coreProperties>
</file>