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IFB BKC\Chandra H Sacheti\16.11.2023\"/>
    </mc:Choice>
  </mc:AlternateContent>
  <xr:revisionPtr revIDLastSave="0" documentId="13_ncr:1_{D1462C50-20DF-432C-912C-465E7D7CC28C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" i="4" l="1"/>
  <c r="B6" i="4" s="1"/>
  <c r="C6" i="4" s="1"/>
  <c r="H28" i="4"/>
  <c r="D36" i="4"/>
  <c r="D35" i="4"/>
  <c r="D34" i="4"/>
  <c r="D13" i="25"/>
  <c r="C4" i="25"/>
  <c r="C5" i="25" s="1"/>
  <c r="P2" i="4"/>
  <c r="P3" i="4"/>
  <c r="Q3" i="4" s="1"/>
  <c r="B3" i="4" s="1"/>
  <c r="C3" i="4" s="1"/>
  <c r="D3" i="4" s="1"/>
  <c r="P4" i="4"/>
  <c r="P5" i="4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<sst xmlns="http://schemas.openxmlformats.org/spreadsheetml/2006/main" count="133" uniqueCount="88">
  <si>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</si>
  <si>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</si>
  <si>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</si>
  <si>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</si>
  <si>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</si>
  <si>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</si>
  <si>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</si>
  <si>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</si>
  <si>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</si>
  <si>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</si>
  <si>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</si>
  <si>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</si>
  <si>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</si>
  <si>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</si>
  <si>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</si>
  <si>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</si>
  <si>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</si>
  <si>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</si>
  <si>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</si>
  <si>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</si>
  <si>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</si>
  <si>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</si>
  <si>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</si>
  <si>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</si>
  <si>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</si>
  <si>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</si>
  <si>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</si>
  <si>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</si>
  <si>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</si>
  <si>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</si>
  <si>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</si>
  <si>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</si>
  <si>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</si>
  <si>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</si>
  <si>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</si>
  <si>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</si>
  <si>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</si>
  <si>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</si>
  <si>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</si>
  <si>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</si>
  <si>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</si>
  <si>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</si>
  <si>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</si>
  <si>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</si>
  <si>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</si>
  <si>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</si>
  <si>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</si>
  <si>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</si>
  <si>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</si>
  <si>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</si>
  <si>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</si>
  <si>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</si>
  <si>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</si>
  <si>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</si>
  <si>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</si>
  <si>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</si>
  <si>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</si>
  <si>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</si>
  <si>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</si>
  <si>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</si>
  <si>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</si>
  <si>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</si>
  <si>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</si>
  <si>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</si>
  <si>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</si>
  <si>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</si>
  <si>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</si>
  <si>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</si>
  <si>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</si>
  <si>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</si>
  <si>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</si>
  <si>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</si>
  <si>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</si>
  <si>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</si>
  <si>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</si>
  <si>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</si>
  <si>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</si>
  <si>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</si>
  <si>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</si>
  <si>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</si>
  <si>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</si>
  <si>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</si>
  <si>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</si>
  <si>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</si>
  <si>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 Report - 28.02.23</t>
  </si>
  <si>
    <t>RATE</t>
  </si>
  <si>
    <t>YOC - 2015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</si>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</sst>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47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E92A9-01C8-783E-7CB5-AC081985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613402-814D-1E1F-DB52-0133B43E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551540-D5F5-42C9-A366-AB2C15E7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554484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AD7E6-7C4F-0FFA-93EA-0ADAD082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75284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40</xdr:row>
      <xdr:rowOff>67748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02ECD5-5FBC-D849-75A5-E256253B6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0" sqref="C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306190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30619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336809</v>
      </c>
      <c r="D5" s="63" t="s">
        <v>62</v>
      </c>
      <c r="E5" s="64">
        <f>C5/10.764</f>
        <v>31290.319583797846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151380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185429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170594.68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321974.68</v>
      </c>
      <c r="D9" s="63" t="s">
        <v>62</v>
      </c>
      <c r="E9" s="64">
        <f>C9/10.764</f>
        <v>29912.177629134152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46500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43500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360</v>
      </c>
      <c r="D12" s="24"/>
      <c r="F12" s="19"/>
    </row>
    <row r="13" spans="1:6" x14ac:dyDescent="0.25">
      <c r="A13" s="16" t="s">
        <v>22</v>
      </c>
      <c r="B13" s="20"/>
      <c r="C13" s="21">
        <f>C6-C12</f>
        <v>2640</v>
      </c>
      <c r="D13" s="24"/>
      <c r="F13" s="19"/>
    </row>
    <row r="14" spans="1:6" x14ac:dyDescent="0.25">
      <c r="A14" s="16" t="s">
        <v>15</v>
      </c>
      <c r="B14" s="20"/>
      <c r="C14" s="21">
        <f>C5</f>
        <v>43500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46140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1125</v>
      </c>
      <c r="D18" s="26"/>
      <c r="F18" s="19"/>
    </row>
    <row r="19" spans="1:6" x14ac:dyDescent="0.25">
      <c r="A19" s="16" t="s">
        <v>73</v>
      </c>
      <c r="B19" s="6"/>
      <c r="C19" s="32">
        <f>C18*C16</f>
        <v>51907500</v>
      </c>
      <c r="D19" s="33"/>
      <c r="E19" s="70"/>
      <c r="F19" s="34"/>
    </row>
    <row r="20" spans="1:6" x14ac:dyDescent="0.25">
      <c r="A20" s="16" t="s">
        <v>24</v>
      </c>
      <c r="C20" s="35">
        <f>C19*90%</f>
        <v>46716750</v>
      </c>
      <c r="D20" s="32"/>
      <c r="F20" s="19"/>
    </row>
    <row r="21" spans="1:6" x14ac:dyDescent="0.25">
      <c r="A21" s="16" t="s">
        <v>25</v>
      </c>
      <c r="C21" s="35">
        <f>C19*80%</f>
        <v>41526000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3375000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108140.625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sqref="G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1800</v>
      </c>
      <c r="C2" s="4">
        <f t="shared" ref="C2:C16" si="1">B2*1.2</f>
        <v>2160</v>
      </c>
      <c r="D2" s="4">
        <f t="shared" ref="D2:D16" si="2">C2*1.2</f>
        <v>2592</v>
      </c>
      <c r="E2" s="5">
        <f t="shared" ref="E2:E16" si="3">R2</f>
        <v>90000000</v>
      </c>
      <c r="F2" s="4">
        <f t="shared" ref="F2:F15" si="4">ROUND((E2/B2),0)</f>
        <v>50000</v>
      </c>
      <c r="G2" s="4">
        <f t="shared" ref="G2:G15" si="5">ROUND((E2/C2),0)</f>
        <v>41667</v>
      </c>
      <c r="H2" s="4">
        <f t="shared" ref="H2:H15" si="6">ROUND((E2/D2),0)</f>
        <v>34722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1800</v>
      </c>
      <c r="R2" s="2">
        <v>90000000</v>
      </c>
      <c r="S2" s="2"/>
    </row>
    <row r="3" spans="1:19" x14ac:dyDescent="0.25">
      <c r="A3" s="4">
        <v>2</v>
      </c>
      <c r="B3" s="4">
        <f t="shared" si="0"/>
        <v>1534.7222222222224</v>
      </c>
      <c r="C3" s="4">
        <f t="shared" si="1"/>
        <v>1841.6666666666667</v>
      </c>
      <c r="D3" s="4">
        <f t="shared" si="2"/>
        <v>2210</v>
      </c>
      <c r="E3" s="5">
        <f t="shared" si="3"/>
        <v>85000000</v>
      </c>
      <c r="F3" s="4">
        <f t="shared" si="4"/>
        <v>55385</v>
      </c>
      <c r="G3" s="78">
        <f t="shared" si="5"/>
        <v>46154</v>
      </c>
      <c r="H3" s="78">
        <f t="shared" si="6"/>
        <v>38462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2210</v>
      </c>
      <c r="P3" s="7">
        <f t="shared" si="9"/>
        <v>1841.6666666666667</v>
      </c>
      <c r="Q3" s="7">
        <f t="shared" ref="Q2:Q10" si="10">P3/1.2</f>
        <v>1534.7222222222224</v>
      </c>
      <c r="R3" s="79">
        <v>85000000</v>
      </c>
      <c r="S3" s="2"/>
    </row>
    <row r="4" spans="1:19" x14ac:dyDescent="0.25">
      <c r="A4" s="4">
        <v>3</v>
      </c>
      <c r="B4" s="4">
        <f t="shared" si="0"/>
        <v>950</v>
      </c>
      <c r="C4" s="4">
        <f t="shared" si="1"/>
        <v>1140</v>
      </c>
      <c r="D4" s="4">
        <f t="shared" si="2"/>
        <v>1368</v>
      </c>
      <c r="E4" s="5">
        <f t="shared" si="3"/>
        <v>55000000</v>
      </c>
      <c r="F4" s="4">
        <f t="shared" si="4"/>
        <v>57895</v>
      </c>
      <c r="G4" s="78">
        <f t="shared" si="5"/>
        <v>48246</v>
      </c>
      <c r="H4" s="78">
        <f t="shared" si="6"/>
        <v>40205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950</v>
      </c>
      <c r="R4" s="79">
        <v>55000000</v>
      </c>
      <c r="S4" s="2"/>
    </row>
    <row r="5" spans="1:19" x14ac:dyDescent="0.25">
      <c r="A5" s="4">
        <v>4</v>
      </c>
      <c r="B5" s="4">
        <f t="shared" si="0"/>
        <v>950</v>
      </c>
      <c r="C5" s="4">
        <f t="shared" si="1"/>
        <v>1140</v>
      </c>
      <c r="D5" s="4">
        <f t="shared" si="2"/>
        <v>1368</v>
      </c>
      <c r="E5" s="5">
        <f t="shared" si="3"/>
        <v>52000000</v>
      </c>
      <c r="F5" s="4">
        <f t="shared" si="4"/>
        <v>54737</v>
      </c>
      <c r="G5" s="78">
        <f t="shared" si="5"/>
        <v>45614</v>
      </c>
      <c r="H5" s="78">
        <f t="shared" si="6"/>
        <v>38012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950</v>
      </c>
      <c r="R5" s="79">
        <v>52000000</v>
      </c>
      <c r="S5" s="2"/>
    </row>
    <row r="6" spans="1:19" x14ac:dyDescent="0.25">
      <c r="A6" s="4">
        <v>5</v>
      </c>
      <c r="B6" s="4">
        <f t="shared" si="0"/>
        <v>950</v>
      </c>
      <c r="C6" s="4">
        <f t="shared" si="1"/>
        <v>1140</v>
      </c>
      <c r="D6" s="4">
        <f t="shared" si="2"/>
        <v>1368</v>
      </c>
      <c r="E6" s="5">
        <f t="shared" si="3"/>
        <v>55000000</v>
      </c>
      <c r="F6" s="4">
        <f t="shared" si="4"/>
        <v>57895</v>
      </c>
      <c r="G6" s="78">
        <f t="shared" si="5"/>
        <v>48246</v>
      </c>
      <c r="H6" s="78">
        <f t="shared" si="6"/>
        <v>40205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1140</v>
      </c>
      <c r="Q6" s="7">
        <f t="shared" si="10"/>
        <v>950</v>
      </c>
      <c r="R6" s="79">
        <v>55000000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87</v>
      </c>
      <c r="G28" s="57">
        <v>937</v>
      </c>
      <c r="H28" s="10">
        <f>G28*57000</f>
        <v>53409000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1125</v>
      </c>
      <c r="H29" s="10">
        <f>G29/G28</f>
        <v>1.2006403415154749</v>
      </c>
    </row>
    <row r="30" spans="1:19" s="10" customFormat="1" x14ac:dyDescent="0.25">
      <c r="F30" s="57" t="s">
        <v>72</v>
      </c>
      <c r="G30" s="57">
        <v>45640</v>
      </c>
    </row>
    <row r="31" spans="1:19" s="10" customFormat="1" x14ac:dyDescent="0.25">
      <c r="C31" s="75" t="s">
        <v>84</v>
      </c>
      <c r="D31" s="75"/>
      <c r="F31" s="75" t="s">
        <v>73</v>
      </c>
      <c r="G31" s="75">
        <f>G29*G30</f>
        <v>51345000</v>
      </c>
      <c r="H31" s="10" t="e">
        <f>G31/D29</f>
        <v>#DIV/0!</v>
      </c>
    </row>
    <row r="32" spans="1:19" s="10" customFormat="1" x14ac:dyDescent="0.25">
      <c r="C32" s="75" t="s">
        <v>76</v>
      </c>
      <c r="D32" s="75">
        <v>1125</v>
      </c>
      <c r="F32" s="75" t="s">
        <v>24</v>
      </c>
      <c r="G32" s="75">
        <f>G31*90%</f>
        <v>46210500</v>
      </c>
    </row>
    <row r="33" spans="3:7" s="10" customFormat="1" x14ac:dyDescent="0.25">
      <c r="C33" s="75" t="s">
        <v>85</v>
      </c>
      <c r="D33" s="75">
        <v>45640</v>
      </c>
      <c r="F33" s="75" t="s">
        <v>25</v>
      </c>
      <c r="G33" s="75">
        <f>G31*80%</f>
        <v>41076000</v>
      </c>
    </row>
    <row r="34" spans="3:7" s="10" customFormat="1" x14ac:dyDescent="0.25">
      <c r="C34" s="75" t="s">
        <v>73</v>
      </c>
      <c r="D34" s="75">
        <f>D32*D33</f>
        <v>51345000</v>
      </c>
    </row>
    <row r="35" spans="3:7" s="10" customFormat="1" x14ac:dyDescent="0.25">
      <c r="C35" s="75" t="s">
        <v>24</v>
      </c>
      <c r="D35" s="75">
        <f>D34*0.9</f>
        <v>46210500</v>
      </c>
    </row>
    <row r="36" spans="3:7" s="10" customFormat="1" x14ac:dyDescent="0.25">
      <c r="C36" s="75" t="s">
        <v>25</v>
      </c>
      <c r="D36" s="75">
        <f>D34*0.8</f>
        <v>41076000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2023-11-25T05:44:23Z</dcterms:modified>
</cp:coreProperties>
</file>