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I_Dhamankar Naka Bhiwandi_Anushuya Bharat Limbani\"/>
    </mc:Choice>
  </mc:AlternateContent>
  <xr:revisionPtr revIDLastSave="0" documentId="13_ncr:1_{7D21BBD2-DF37-4463-9F99-435F49C4C984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4" l="1"/>
  <c r="Q8" i="4"/>
  <c r="P5" i="4"/>
  <c r="Q5" i="4" s="1"/>
  <c r="P3" i="4"/>
  <c r="Q3" i="4" s="1"/>
  <c r="B3" i="4" s="1"/>
  <c r="C3" i="4" s="1"/>
  <c r="D3" i="4" s="1"/>
  <c r="C8" i="25"/>
  <c r="D13" i="25"/>
  <c r="C5" i="25"/>
  <c r="C4" i="25"/>
  <c r="C3" i="25"/>
  <c r="P2" i="4"/>
  <c r="P4" i="4"/>
  <c r="Q6" i="4"/>
  <c r="B6" i="4" s="1"/>
  <c r="C6" i="4" s="1"/>
  <c r="P7" i="4"/>
  <c r="B7" i="4" s="1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<sst xmlns="http://schemas.openxmlformats.org/spreadsheetml/2006/main" count="133" uniqueCount="92">
  <si>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</si>
  <si>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</si>
  <si>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</si>
  <si>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</si>
  <si>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</si>
  <si>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</si>
  <si>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</si>
  <si>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</si>
  <si>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</si>
  <si>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</si>
  <si>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</si>
  <si>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</si>
  <si>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</si>
  <si>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</si>
  <si>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</si>
  <si>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</si>
  <si>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</si>
  <si>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</si>
  <si>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</si>
  <si>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</si>
  <si>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</si>
  <si>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</si>
  <si>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</si>
  <si>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</si>
  <si>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</si>
  <si>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</si>
  <si>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</si>
  <si>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</si>
  <si>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</si>
  <si>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</si>
  <si>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</si>
  <si>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</si>
  <si>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</si>
  <si>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</si>
  <si>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</si>
  <si>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</si>
  <si>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</si>
  <si>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</si>
  <si>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</si>
  <si>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</si>
  <si>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</si>
  <si>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</si>
  <si>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</si>
  <si>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</si>
  <si>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</si>
  <si>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</si>
  <si>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</si>
  <si>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</si>
  <si>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</si>
  <si>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</si>
  <si>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</si>
  <si>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</si>
  <si>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</si>
  <si>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</si>
  <si>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</si>
  <si>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</si>
  <si>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</si>
  <si>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</si>
  <si>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</si>
  <si>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</si>
  <si>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</si>
  <si>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</si>
  <si>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</si>
  <si>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</si>
  <si>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</si>
  <si>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</si>
  <si>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</si>
  <si>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</si>
  <si>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</si>
  <si>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</si>
  <si>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</si>
  <si>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</si>
  <si>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</si>
  <si>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</si>
  <si>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</si>
  <si>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</si>
  <si>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</si>
  <si>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</si>
  <si>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</si>
  <si>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</si>
  <si>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</si>
  <si>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</si>
  <si>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</si>
  <si>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</si>
  <si>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</si>
  <si>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- 2009</t>
  </si>
  <si>
    <t>IGR-10.03.23</t>
  </si>
  <si>
    <t>IGR-10.09.23</t>
  </si>
  <si>
    <t>IGR-06.08.23</t>
  </si>
  <si>
    <t>IGR-04.05.23</t>
  </si>
  <si>
    <t>21.04.2017</t>
  </si>
  <si>
    <t>IGR-17.10.23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</si>
</sst>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B51DD-1ECC-4A4A-74C2-AB814A4F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40665-E84B-349D-C766-55C81CEE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5C3EF-2B44-4F14-7698-BC8F1896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63268B-7CDF-0F75-F532-EBEDDA05B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F94F3-24FD-685C-A5F7-5902E65FE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A52F01-8356-C588-22F7-85FBDBC7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3858F-F0E0-7A7D-B8C9-5C700535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4" sqref="O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C25" workbookViewId="0">
      <selection activeCell="O9" sqref="O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6550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4050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4050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6250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1556</v>
      </c>
      <c r="D18" s="26"/>
      <c r="F18" s="19"/>
    </row>
    <row r="19" spans="1:6" x14ac:dyDescent="0.25">
      <c r="A19" s="16" t="s">
        <v>74</v>
      </c>
      <c r="B19" s="6"/>
      <c r="C19" s="32">
        <f>C18*C16</f>
        <v>9725000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8752500</v>
      </c>
      <c r="D20" s="32"/>
      <c r="F20" s="19"/>
    </row>
    <row r="21" spans="1:6" x14ac:dyDescent="0.25">
      <c r="A21" s="16" t="s">
        <v>25</v>
      </c>
      <c r="C21" s="35">
        <f>C19*80%</f>
        <v>7780000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3890000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20260.416666666668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18" sqref="S18:S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1297</v>
      </c>
      <c r="C2" s="4">
        <f t="shared" ref="C2:C16" si="1">B2*1.2</f>
        <v>1556.3999999999999</v>
      </c>
      <c r="D2" s="4">
        <f t="shared" ref="D2:D16" si="2">C2*1.2</f>
        <v>1867.6799999999998</v>
      </c>
      <c r="E2" s="5">
        <f t="shared" ref="E2:E16" si="3">R2</f>
        <v>5400000</v>
      </c>
      <c r="F2" s="4">
        <f t="shared" ref="F2:F15" si="4">ROUND((E2/B2),0)</f>
        <v>4163</v>
      </c>
      <c r="G2" s="80">
        <f t="shared" ref="G2:G15" si="5">ROUND((E2/C2),0)</f>
        <v>3470</v>
      </c>
      <c r="H2" s="80">
        <f t="shared" ref="H2:H15" si="6">ROUND((E2/D2),0)</f>
        <v>2891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 t="shared" ref="P2:P10" si="9">O2/1.2</f>
        <v>0</v>
      </c>
      <c r="Q2" s="81">
        <v>1297</v>
      </c>
      <c r="R2" s="82">
        <v>5400000</v>
      </c>
      <c r="S2" s="82" t="s">
        <v>86</v>
      </c>
    </row>
    <row r="3" spans="1:19" x14ac:dyDescent="0.25">
      <c r="A3" s="4">
        <v>2</v>
      </c>
      <c r="B3" s="4">
        <f t="shared" si="0"/>
        <v>833.67179999999996</v>
      </c>
      <c r="C3" s="4">
        <f t="shared" si="1"/>
        <v>1000.4061599999999</v>
      </c>
      <c r="D3" s="4">
        <f t="shared" si="2"/>
        <v>1200.4873919999998</v>
      </c>
      <c r="E3" s="5">
        <f t="shared" si="3"/>
        <v>3150000</v>
      </c>
      <c r="F3" s="4">
        <f t="shared" si="4"/>
        <v>3778</v>
      </c>
      <c r="G3" s="80">
        <f t="shared" si="5"/>
        <v>3149</v>
      </c>
      <c r="H3" s="80">
        <f t="shared" si="6"/>
        <v>2624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>92.94*10.764</f>
        <v>1000.4061599999999</v>
      </c>
      <c r="Q3" s="81">
        <f t="shared" ref="Q3:Q10" si="10">P3/1.2</f>
        <v>833.67179999999996</v>
      </c>
      <c r="R3" s="82">
        <v>3150000</v>
      </c>
      <c r="S3" s="82" t="s">
        <v>87</v>
      </c>
    </row>
    <row r="4" spans="1:19" x14ac:dyDescent="0.25">
      <c r="A4" s="4">
        <v>3</v>
      </c>
      <c r="B4" s="4">
        <f t="shared" si="0"/>
        <v>888</v>
      </c>
      <c r="C4" s="4">
        <f t="shared" si="1"/>
        <v>1065.5999999999999</v>
      </c>
      <c r="D4" s="4">
        <f t="shared" si="2"/>
        <v>1278.7199999999998</v>
      </c>
      <c r="E4" s="5">
        <f t="shared" si="3"/>
        <v>5500000</v>
      </c>
      <c r="F4" s="4">
        <f t="shared" si="4"/>
        <v>6194</v>
      </c>
      <c r="G4" s="80">
        <f t="shared" si="5"/>
        <v>5161</v>
      </c>
      <c r="H4" s="80">
        <f t="shared" si="6"/>
        <v>4301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888</v>
      </c>
      <c r="R4" s="82">
        <v>5500000</v>
      </c>
      <c r="S4" s="82" t="s">
        <v>88</v>
      </c>
    </row>
    <row r="5" spans="1:19" x14ac:dyDescent="0.25">
      <c r="A5" s="4">
        <v>4</v>
      </c>
      <c r="B5" s="4">
        <f t="shared" si="0"/>
        <v>816.09059999999999</v>
      </c>
      <c r="C5" s="4">
        <f t="shared" si="1"/>
        <v>979.30871999999999</v>
      </c>
      <c r="D5" s="4">
        <f t="shared" si="2"/>
        <v>1175.170464</v>
      </c>
      <c r="E5" s="5">
        <f t="shared" si="3"/>
        <v>3360000</v>
      </c>
      <c r="F5" s="4">
        <f t="shared" si="4"/>
        <v>4117</v>
      </c>
      <c r="G5" s="80">
        <f t="shared" si="5"/>
        <v>3431</v>
      </c>
      <c r="H5" s="80">
        <f t="shared" si="6"/>
        <v>2859</v>
      </c>
      <c r="I5" s="80">
        <f t="shared" si="7"/>
        <v>0</v>
      </c>
      <c r="J5" s="80">
        <f t="shared" si="8"/>
        <v>0</v>
      </c>
      <c r="K5" s="81"/>
      <c r="L5" s="81"/>
      <c r="M5" s="81"/>
      <c r="N5" s="81"/>
      <c r="O5" s="81">
        <v>0</v>
      </c>
      <c r="P5" s="81">
        <f>90.98*10.764</f>
        <v>979.30871999999999</v>
      </c>
      <c r="Q5" s="81">
        <f t="shared" si="10"/>
        <v>816.09059999999999</v>
      </c>
      <c r="R5" s="82">
        <v>3360000</v>
      </c>
      <c r="S5" s="82" t="s">
        <v>89</v>
      </c>
    </row>
    <row r="6" spans="1:19" x14ac:dyDescent="0.25">
      <c r="A6" s="4">
        <v>5</v>
      </c>
      <c r="B6" s="4">
        <f t="shared" si="0"/>
        <v>750.83333333333337</v>
      </c>
      <c r="C6" s="4">
        <f t="shared" si="1"/>
        <v>901</v>
      </c>
      <c r="D6" s="4">
        <f t="shared" si="2"/>
        <v>1081.2</v>
      </c>
      <c r="E6" s="5">
        <f t="shared" si="3"/>
        <v>3500000</v>
      </c>
      <c r="F6" s="4">
        <f t="shared" si="4"/>
        <v>4661</v>
      </c>
      <c r="G6" s="80">
        <f t="shared" si="5"/>
        <v>3885</v>
      </c>
      <c r="H6" s="80">
        <f t="shared" si="6"/>
        <v>3237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v>901</v>
      </c>
      <c r="Q6" s="81">
        <f t="shared" si="10"/>
        <v>750.83333333333337</v>
      </c>
      <c r="R6" s="82">
        <v>3500000</v>
      </c>
      <c r="S6" s="82" t="s">
        <v>91</v>
      </c>
    </row>
    <row r="7" spans="1:19" x14ac:dyDescent="0.25">
      <c r="A7" s="4">
        <v>6</v>
      </c>
      <c r="B7" s="4">
        <f t="shared" si="0"/>
        <v>900</v>
      </c>
      <c r="C7" s="4">
        <f t="shared" si="1"/>
        <v>1080</v>
      </c>
      <c r="D7" s="4">
        <f t="shared" si="2"/>
        <v>1296</v>
      </c>
      <c r="E7" s="5">
        <f t="shared" si="3"/>
        <v>6500000</v>
      </c>
      <c r="F7" s="4">
        <f t="shared" si="4"/>
        <v>7222</v>
      </c>
      <c r="G7" s="77">
        <f t="shared" si="5"/>
        <v>6019</v>
      </c>
      <c r="H7" s="77">
        <f t="shared" si="6"/>
        <v>5015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900</v>
      </c>
      <c r="R7" s="78">
        <v>6500000</v>
      </c>
      <c r="S7" s="82"/>
    </row>
    <row r="8" spans="1:19" x14ac:dyDescent="0.25">
      <c r="A8" s="4">
        <v>7</v>
      </c>
      <c r="B8" s="4">
        <f t="shared" si="0"/>
        <v>950</v>
      </c>
      <c r="C8" s="4">
        <f t="shared" si="1"/>
        <v>1140</v>
      </c>
      <c r="D8" s="4">
        <f t="shared" si="2"/>
        <v>1368</v>
      </c>
      <c r="E8" s="5">
        <f t="shared" si="3"/>
        <v>8000000</v>
      </c>
      <c r="F8" s="4">
        <f t="shared" si="4"/>
        <v>8421</v>
      </c>
      <c r="G8" s="77">
        <f t="shared" si="5"/>
        <v>7018</v>
      </c>
      <c r="H8" s="77">
        <f t="shared" si="6"/>
        <v>5848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1140</v>
      </c>
      <c r="Q8" s="7">
        <f t="shared" si="10"/>
        <v>950</v>
      </c>
      <c r="R8" s="78">
        <v>8000000</v>
      </c>
      <c r="S8" s="8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 t="s">
        <v>85</v>
      </c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90</v>
      </c>
      <c r="F28" s="57" t="s">
        <v>71</v>
      </c>
      <c r="G28" s="57">
        <v>1360</v>
      </c>
      <c r="H28" s="10">
        <v>7500</v>
      </c>
      <c r="I28" s="10">
        <f>G28*H28</f>
        <v>10200000</v>
      </c>
    </row>
    <row r="29" spans="1:19" s="10" customFormat="1" x14ac:dyDescent="0.25">
      <c r="C29" s="72" t="s">
        <v>1</v>
      </c>
      <c r="D29" s="72">
        <v>4960500</v>
      </c>
      <c r="F29" s="57" t="s">
        <v>72</v>
      </c>
      <c r="G29" s="57">
        <v>1556</v>
      </c>
      <c r="H29" s="10">
        <f>G29/G28</f>
        <v>1.1441176470588235</v>
      </c>
    </row>
    <row r="30" spans="1:19" s="10" customFormat="1" x14ac:dyDescent="0.25">
      <c r="F30" s="57" t="s">
        <v>73</v>
      </c>
      <c r="G30" s="57">
        <v>4700</v>
      </c>
    </row>
    <row r="31" spans="1:19" s="10" customFormat="1" x14ac:dyDescent="0.25">
      <c r="C31" s="75"/>
      <c r="D31" s="75"/>
      <c r="F31" s="75" t="s">
        <v>74</v>
      </c>
      <c r="G31" s="75">
        <f>G29*G30</f>
        <v>7313200</v>
      </c>
      <c r="H31" s="10">
        <f>G31/D29</f>
        <v>1.4742868662433222</v>
      </c>
    </row>
    <row r="32" spans="1:19" s="10" customFormat="1" x14ac:dyDescent="0.25">
      <c r="C32" s="75"/>
      <c r="D32" s="75"/>
      <c r="F32" s="75" t="s">
        <v>24</v>
      </c>
      <c r="G32" s="75">
        <f>G31*90%</f>
        <v>6581880</v>
      </c>
    </row>
    <row r="33" spans="3:7" s="10" customFormat="1" x14ac:dyDescent="0.25">
      <c r="C33" s="75"/>
      <c r="D33" s="75"/>
      <c r="F33" s="75" t="s">
        <v>25</v>
      </c>
      <c r="G33" s="75">
        <f>G31*80%</f>
        <v>5850560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2023-11-04T11:11:50Z</dcterms:modified>
</cp:coreProperties>
</file>