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ushan Prabhu\"/>
    </mc:Choice>
  </mc:AlternateContent>
  <xr:revisionPtr revIDLastSave="0" documentId="13_ncr:1_{1C40F416-B247-4DDA-A039-C9C65C61779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E21" i="4"/>
  <c r="E19" i="4"/>
  <c r="T28" i="4"/>
  <c r="S30" i="4"/>
  <c r="S31" i="4" s="1"/>
  <c r="P2" i="4"/>
  <c r="F21" i="4"/>
  <c r="S28" i="4"/>
  <c r="S27" i="4"/>
  <c r="S26" i="4"/>
  <c r="S25" i="4"/>
  <c r="S24" i="4"/>
  <c r="S23" i="4"/>
  <c r="S22" i="4"/>
  <c r="S21" i="4"/>
  <c r="N20" i="4" l="1"/>
  <c r="J19" i="4"/>
  <c r="J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Q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<sst xmlns="http://schemas.openxmlformats.org/spreadsheetml/2006/main" count="30" uniqueCount="26">
  <si>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</si>
  <si>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</si>
  <si>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</si>
  <si>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</si>
  <si>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</si>
  <si>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</si>
  <si>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</si>
  <si>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</si>
  <si>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</si>
  <si>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</si>
  <si>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</si>
  <si>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</si>
  <si>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</si>
  <si>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402, 4th floor, dudhwala tower, shreyas colony,goregaon east</t>
  </si>
  <si>
    <t>bua - index</t>
  </si>
  <si>
    <t>oc -1993</t>
  </si>
  <si>
    <t>ca</t>
  </si>
  <si>
    <t>fmv</t>
  </si>
  <si>
    <t>03.11.22</t>
  </si>
  <si>
    <t>shreyas colony</t>
  </si>
  <si>
    <t>mca</t>
  </si>
  <si>
    <t>ls - 1.75 to 1.80 cr</t>
  </si>
  <si>
    <t>agreement - 2005 - 2300000</t>
  </si>
  <si>
    <t>nr. Pahadi school</t>
  </si>
  <si>
    <t>26000 to 28000 on ca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</si>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</sst>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42398-3B73-46E6-A6FE-BDFC656AF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78168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2DB59-D40F-4E1E-A2F4-1370DE837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98968" cy="7449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488055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45A5C-5F9F-48BE-AF55-B42B898F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37655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182447</xdr:colOff>
      <xdr:row>54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FCDCC-18ED-4EC7-833E-7F3C9B2E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45647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2" sqref="J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.285156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 t="shared" ref="Q2:Q12" si="9">P2/1.2</f>
        <v>0</v>
      </c>
      <c r="R2" s="2">
        <v>0</v>
      </c>
      <c r="S2" s="8"/>
      <c r="T2" s="8"/>
    </row>
    <row r="3" spans="1:20" x14ac:dyDescent="0.25">
      <c r="A3" s="4">
        <f t="shared" si="0"/>
        <v>0</v>
      </c>
      <c r="B3" s="4">
        <f t="shared" si="1"/>
        <v>738.52</v>
      </c>
      <c r="C3" s="4">
        <f t="shared" ref="C3:C15" si="10">B3*1.2</f>
        <v>886.22399999999993</v>
      </c>
      <c r="D3" s="4">
        <f t="shared" si="2"/>
        <v>1063.4687999999999</v>
      </c>
      <c r="E3" s="5">
        <f t="shared" si="3"/>
        <v>15000000</v>
      </c>
      <c r="F3" s="10">
        <f t="shared" si="4"/>
        <v>20311</v>
      </c>
      <c r="G3" s="10">
        <f t="shared" si="5"/>
        <v>16926</v>
      </c>
      <c r="H3" s="10">
        <f t="shared" si="6"/>
        <v>14105</v>
      </c>
      <c r="I3" s="4" t="e">
        <f>#REF!</f>
        <v>#REF!</v>
      </c>
      <c r="J3" s="4" t="str">
        <f t="shared" si="7"/>
        <v>03.11.22</v>
      </c>
      <c r="O3">
        <v>0</v>
      </c>
      <c r="P3">
        <f t="shared" si="8"/>
        <v>0</v>
      </c>
      <c r="Q3">
        <v>738.52</v>
      </c>
      <c r="R3" s="2">
        <v>15000000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504</v>
      </c>
      <c r="C4" s="4">
        <f t="shared" si="10"/>
        <v>604.79999999999995</v>
      </c>
      <c r="D4" s="4">
        <f t="shared" si="2"/>
        <v>725.75999999999988</v>
      </c>
      <c r="E4" s="5">
        <f t="shared" si="3"/>
        <v>12500000</v>
      </c>
      <c r="F4" s="10">
        <f t="shared" si="4"/>
        <v>24802</v>
      </c>
      <c r="G4" s="10">
        <f t="shared" si="5"/>
        <v>20668</v>
      </c>
      <c r="H4" s="10">
        <f t="shared" si="6"/>
        <v>17223</v>
      </c>
      <c r="I4" s="4" t="e">
        <f>#REF!</f>
        <v>#REF!</v>
      </c>
      <c r="J4" s="4" t="str">
        <f t="shared" si="7"/>
        <v>shreyas colony</v>
      </c>
      <c r="O4">
        <v>0</v>
      </c>
      <c r="P4">
        <f t="shared" si="8"/>
        <v>0</v>
      </c>
      <c r="Q4">
        <v>504</v>
      </c>
      <c r="R4" s="2">
        <v>12500000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601.66666666666674</v>
      </c>
      <c r="C5" s="4">
        <f t="shared" si="10"/>
        <v>722.00000000000011</v>
      </c>
      <c r="D5" s="4">
        <f t="shared" si="2"/>
        <v>866.40000000000009</v>
      </c>
      <c r="E5" s="5">
        <f t="shared" si="3"/>
        <v>12000000</v>
      </c>
      <c r="F5" s="15">
        <f t="shared" si="4"/>
        <v>19945</v>
      </c>
      <c r="G5" s="15">
        <f t="shared" si="5"/>
        <v>16620</v>
      </c>
      <c r="H5" s="10">
        <f t="shared" si="6"/>
        <v>13850</v>
      </c>
      <c r="I5" s="4" t="e">
        <f>#REF!</f>
        <v>#REF!</v>
      </c>
      <c r="J5" s="4" t="str">
        <f t="shared" si="7"/>
        <v>shreyas colony</v>
      </c>
      <c r="O5">
        <v>0</v>
      </c>
      <c r="P5">
        <v>722</v>
      </c>
      <c r="Q5">
        <f t="shared" si="9"/>
        <v>601.66666666666674</v>
      </c>
      <c r="R5" s="2">
        <v>12000000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515</v>
      </c>
      <c r="C6" s="4">
        <f t="shared" si="10"/>
        <v>618</v>
      </c>
      <c r="D6" s="4">
        <f t="shared" si="2"/>
        <v>741.6</v>
      </c>
      <c r="E6" s="5">
        <f t="shared" si="3"/>
        <v>14800000</v>
      </c>
      <c r="F6" s="15">
        <f t="shared" si="4"/>
        <v>28738</v>
      </c>
      <c r="G6" s="15">
        <f t="shared" si="5"/>
        <v>23948</v>
      </c>
      <c r="H6" s="10">
        <f t="shared" si="6"/>
        <v>19957</v>
      </c>
      <c r="I6" s="4" t="e">
        <f>#REF!</f>
        <v>#REF!</v>
      </c>
      <c r="J6" s="4" t="str">
        <f t="shared" si="7"/>
        <v>nr. Pahadi school</v>
      </c>
      <c r="O6">
        <v>0</v>
      </c>
      <c r="P6">
        <f t="shared" si="8"/>
        <v>0</v>
      </c>
      <c r="Q6">
        <v>515</v>
      </c>
      <c r="R6" s="2">
        <v>14800000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H18" t="s">
        <v>13</v>
      </c>
    </row>
    <row r="19" spans="5:24" x14ac:dyDescent="0.25">
      <c r="E19">
        <f>I19*1.45</f>
        <v>1062.8499999999999</v>
      </c>
      <c r="H19" t="s">
        <v>16</v>
      </c>
      <c r="I19">
        <v>733</v>
      </c>
      <c r="J19">
        <f>68.12*10.764</f>
        <v>733.24368000000004</v>
      </c>
    </row>
    <row r="20" spans="5:24" x14ac:dyDescent="0.25">
      <c r="E20">
        <v>20000</v>
      </c>
      <c r="F20" s="7">
        <v>17500000</v>
      </c>
      <c r="H20" t="s">
        <v>14</v>
      </c>
      <c r="I20">
        <v>938</v>
      </c>
      <c r="J20">
        <f>87.14*10.764</f>
        <v>937.9749599999999</v>
      </c>
      <c r="N20">
        <f>J20/J19</f>
        <v>1.2792131532589546</v>
      </c>
      <c r="Q20" t="s">
        <v>20</v>
      </c>
    </row>
    <row r="21" spans="5:24" x14ac:dyDescent="0.25">
      <c r="E21">
        <f>E20*E19</f>
        <v>21257000</v>
      </c>
      <c r="F21" s="7">
        <f>F20/733</f>
        <v>23874.48840381992</v>
      </c>
      <c r="H21" t="s">
        <v>25</v>
      </c>
      <c r="I21">
        <v>18000</v>
      </c>
      <c r="Q21">
        <v>10.18</v>
      </c>
      <c r="R21">
        <v>12.73</v>
      </c>
      <c r="S21">
        <f>R21*Q21</f>
        <v>129.59139999999999</v>
      </c>
    </row>
    <row r="22" spans="5:24" x14ac:dyDescent="0.25">
      <c r="G22" s="6"/>
      <c r="H22" s="6" t="s">
        <v>17</v>
      </c>
      <c r="I22">
        <f>I21*I20</f>
        <v>16884000</v>
      </c>
      <c r="Q22">
        <v>10.38</v>
      </c>
      <c r="R22">
        <v>10.66</v>
      </c>
      <c r="S22">
        <f t="shared" ref="S22:S30" si="21">R22*Q22</f>
        <v>110.6508</v>
      </c>
    </row>
    <row r="23" spans="5:24" x14ac:dyDescent="0.25">
      <c r="Q23">
        <v>11.62</v>
      </c>
      <c r="R23">
        <v>8.57</v>
      </c>
      <c r="S23">
        <f t="shared" si="21"/>
        <v>99.583399999999997</v>
      </c>
    </row>
    <row r="24" spans="5:24" x14ac:dyDescent="0.25">
      <c r="P24" s="11"/>
      <c r="Q24" s="11">
        <v>9</v>
      </c>
      <c r="R24" s="13">
        <v>3.43</v>
      </c>
      <c r="S24">
        <f t="shared" si="21"/>
        <v>30.87</v>
      </c>
      <c r="T24" s="11"/>
      <c r="U24" s="11"/>
      <c r="V24" s="11"/>
      <c r="W24" s="11"/>
      <c r="X24" s="11"/>
    </row>
    <row r="25" spans="5:24" x14ac:dyDescent="0.25">
      <c r="H25" t="s">
        <v>15</v>
      </c>
      <c r="P25" s="11"/>
      <c r="Q25" s="14">
        <v>11.52</v>
      </c>
      <c r="R25" s="14">
        <v>5.07</v>
      </c>
      <c r="S25">
        <f t="shared" si="21"/>
        <v>58.406399999999998</v>
      </c>
      <c r="T25" s="14"/>
      <c r="U25" s="14"/>
      <c r="V25" s="11"/>
      <c r="W25" s="11"/>
      <c r="X25" s="11"/>
    </row>
    <row r="26" spans="5:24" x14ac:dyDescent="0.25">
      <c r="H26" t="s">
        <v>21</v>
      </c>
      <c r="P26" s="11"/>
      <c r="Q26" s="11">
        <v>20.81</v>
      </c>
      <c r="R26" s="11">
        <v>10.91</v>
      </c>
      <c r="S26">
        <f t="shared" si="21"/>
        <v>227.03709999999998</v>
      </c>
      <c r="T26" s="11"/>
      <c r="U26" s="11"/>
      <c r="V26" s="11"/>
      <c r="W26" s="11"/>
      <c r="X26" s="11"/>
    </row>
    <row r="27" spans="5:24" x14ac:dyDescent="0.25">
      <c r="H27" t="s">
        <v>22</v>
      </c>
      <c r="P27" s="11"/>
      <c r="Q27" s="11">
        <v>4.32</v>
      </c>
      <c r="R27" s="11">
        <v>6.03</v>
      </c>
      <c r="S27">
        <f t="shared" si="21"/>
        <v>26.049600000000002</v>
      </c>
      <c r="T27" s="11"/>
      <c r="U27" s="11"/>
      <c r="V27" s="11"/>
      <c r="W27" s="11"/>
      <c r="X27" s="11"/>
    </row>
    <row r="28" spans="5:24" x14ac:dyDescent="0.25">
      <c r="H28" t="s">
        <v>24</v>
      </c>
      <c r="P28" s="11"/>
      <c r="Q28" s="11"/>
      <c r="R28" s="12"/>
      <c r="S28" s="6">
        <f>SUM(S21:S27)</f>
        <v>682.18870000000004</v>
      </c>
      <c r="T28" s="12">
        <f>I19-S28</f>
        <v>50.81129999999996</v>
      </c>
      <c r="U28" s="12"/>
      <c r="V28" s="11"/>
      <c r="W28" s="11"/>
      <c r="X28" s="11"/>
    </row>
    <row r="29" spans="5:24" x14ac:dyDescent="0.25">
      <c r="P29" s="11"/>
      <c r="Q29" s="11"/>
      <c r="R29" s="11"/>
      <c r="S29">
        <v>22300</v>
      </c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S30">
        <f>S29*S28</f>
        <v>15212808.010000002</v>
      </c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S31">
        <f>S30/I19</f>
        <v>20754.171909959074</v>
      </c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2023-11-02T07:40:18Z</dcterms:modified>
</cp:coreProperties>
</file>