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Bhavya Nipun Shah\"/>
    </mc:Choice>
  </mc:AlternateContent>
  <xr:revisionPtr revIDLastSave="0" documentId="13_ncr:1_{A5D0AF39-968B-4FA7-A126-3655FA789B9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9" i="4" l="1"/>
  <c r="V8" i="4"/>
  <c r="W8" i="4" s="1"/>
  <c r="P8" i="4"/>
  <c r="Q8" i="4" s="1"/>
  <c r="W7" i="4"/>
  <c r="V7" i="4"/>
  <c r="P7" i="4"/>
  <c r="Q7" i="4" s="1"/>
  <c r="P11" i="4"/>
  <c r="Q11" i="4" s="1"/>
  <c r="P10" i="4"/>
  <c r="Q10" i="4" s="1"/>
  <c r="P9" i="4"/>
  <c r="Q12" i="4" l="1"/>
  <c r="G21" i="4" l="1"/>
  <c r="P12" i="4" l="1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<sst xmlns="http://schemas.openxmlformats.org/spreadsheetml/2006/main" count="30" uniqueCount="23">
  <si>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</si>
  <si>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</si>
  <si>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</si>
  <si>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</si>
  <si>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</si>
  <si>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</si>
  <si>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</si>
  <si>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</si>
  <si>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</si>
  <si>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</si>
  <si>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</si>
  <si>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</si>
  <si>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</si>
  <si>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ca</t>
  </si>
  <si>
    <t>car park - 3</t>
  </si>
  <si>
    <t>rate</t>
  </si>
  <si>
    <t>fmv</t>
  </si>
  <si>
    <t>incl car parking</t>
  </si>
  <si>
    <t>marquise</t>
  </si>
  <si>
    <t>oc - 2019</t>
  </si>
  <si>
    <t xml:space="preserve">Flat No. 2002, 20th Floor, Wing - A, “Lodha Marquise - B”, Senapati Bapat Marg, Lower Parel, </t>
  </si>
  <si>
    <t>20.03.24</t>
  </si>
  <si>
    <t>09.02.24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</si>
</sst>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1" fillId="4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19</xdr:row>
      <xdr:rowOff>104775</xdr:rowOff>
    </xdr:from>
    <xdr:to>
      <xdr:col>25</xdr:col>
      <xdr:colOff>420356</xdr:colOff>
      <xdr:row>56</xdr:row>
      <xdr:rowOff>29548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BFD693-429A-44AE-A9EF-59EA794CD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19850" y="4295775"/>
          <a:ext cx="9002381" cy="69732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25</xdr:col>
      <xdr:colOff>411674</xdr:colOff>
      <xdr:row>39</xdr:row>
      <xdr:rowOff>973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27262A-B412-42FC-8B6A-ACD62E0D3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042074" cy="69732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25</xdr:col>
      <xdr:colOff>316411</xdr:colOff>
      <xdr:row>44</xdr:row>
      <xdr:rowOff>86747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BB5C62-4EE3-4AEE-AFF5-6417A956C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946811" cy="732574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9280D9-4AA4-401E-85F9-4CD8FEE25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583063</xdr:colOff>
      <xdr:row>40</xdr:row>
      <xdr:rowOff>67675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B148B8-4C0C-42C8-9CEF-8672AC9B2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603863" cy="7163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19</xdr:col>
      <xdr:colOff>49248</xdr:colOff>
      <xdr:row>42</xdr:row>
      <xdr:rowOff>86668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0E1E5A-4DD2-4862-87BB-0AE03B659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631648" cy="67541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92FF23-A373-49D7-8634-2B9F9260D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D32EB7-7BC1-416E-8F18-C4745A9DC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029806-569E-4892-B0FD-4E4E125BD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A4" zoomScaleNormal="100" workbookViewId="0">
      <selection activeCell="G25" sqref="G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140625" customWidth="1"/>
    <col min="22" max="22" width="13.4257812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1471</v>
      </c>
      <c r="C2" s="4">
        <f>B2*1.2</f>
        <v>1765.2</v>
      </c>
      <c r="D2" s="4">
        <f t="shared" ref="D2:D13" si="2">C2*1.2</f>
        <v>2118.2399999999998</v>
      </c>
      <c r="E2" s="5">
        <f t="shared" ref="E2:E13" si="3">R2</f>
        <v>78000000</v>
      </c>
      <c r="F2" s="15">
        <f t="shared" ref="F2:F13" si="4">ROUND((E2/B2),0)</f>
        <v>53025</v>
      </c>
      <c r="G2" s="10">
        <f t="shared" ref="G2:G13" si="5">ROUND((E2/C2),0)</f>
        <v>44188</v>
      </c>
      <c r="H2" s="10">
        <f t="shared" ref="H2:H13" si="6">ROUND((E2/D2),0)</f>
        <v>36823</v>
      </c>
      <c r="I2" s="4" t="e">
        <f>#REF!</f>
        <v>#REF!</v>
      </c>
      <c r="J2" s="4" t="str">
        <f t="shared" ref="J2:J13" si="7">S2</f>
        <v>marquise</v>
      </c>
      <c r="O2">
        <v>0</v>
      </c>
      <c r="P2">
        <f t="shared" ref="P2:P12" si="8">O2/1.2</f>
        <v>0</v>
      </c>
      <c r="Q2">
        <v>1471</v>
      </c>
      <c r="R2" s="2">
        <v>78000000</v>
      </c>
      <c r="S2" s="8" t="s">
        <v>18</v>
      </c>
      <c r="T2" s="8"/>
    </row>
    <row r="3" spans="1:23" x14ac:dyDescent="0.25">
      <c r="A3" s="4">
        <f t="shared" si="0"/>
        <v>0</v>
      </c>
      <c r="B3" s="4">
        <f t="shared" si="1"/>
        <v>1471</v>
      </c>
      <c r="C3" s="4">
        <f t="shared" ref="C3:C15" si="9">B3*1.2</f>
        <v>1765.2</v>
      </c>
      <c r="D3" s="4">
        <f t="shared" si="2"/>
        <v>2118.2399999999998</v>
      </c>
      <c r="E3" s="16">
        <f t="shared" si="3"/>
        <v>79500000</v>
      </c>
      <c r="F3" s="10">
        <f t="shared" si="4"/>
        <v>54045</v>
      </c>
      <c r="G3" s="10">
        <f t="shared" si="5"/>
        <v>45037</v>
      </c>
      <c r="H3" s="10">
        <f t="shared" si="6"/>
        <v>37531</v>
      </c>
      <c r="I3" s="10" t="e">
        <f>#REF!</f>
        <v>#REF!</v>
      </c>
      <c r="J3" s="4" t="str">
        <f t="shared" si="7"/>
        <v>marquise</v>
      </c>
      <c r="O3">
        <v>0</v>
      </c>
      <c r="P3">
        <f t="shared" si="8"/>
        <v>0</v>
      </c>
      <c r="Q3">
        <v>1471</v>
      </c>
      <c r="R3" s="2">
        <v>79500000</v>
      </c>
      <c r="S3" s="8" t="s">
        <v>18</v>
      </c>
      <c r="T3" s="8"/>
    </row>
    <row r="4" spans="1:23" x14ac:dyDescent="0.25">
      <c r="A4" s="4">
        <f t="shared" si="0"/>
        <v>0</v>
      </c>
      <c r="B4" s="4">
        <f t="shared" si="1"/>
        <v>1526</v>
      </c>
      <c r="C4" s="4">
        <f t="shared" si="9"/>
        <v>1831.2</v>
      </c>
      <c r="D4" s="4">
        <f t="shared" si="2"/>
        <v>2197.44</v>
      </c>
      <c r="E4" s="16">
        <f t="shared" si="3"/>
        <v>85000000</v>
      </c>
      <c r="F4" s="15">
        <f t="shared" si="4"/>
        <v>55701</v>
      </c>
      <c r="G4" s="10">
        <f t="shared" si="5"/>
        <v>46418</v>
      </c>
      <c r="H4" s="10">
        <f t="shared" si="6"/>
        <v>38681</v>
      </c>
      <c r="I4" s="10" t="e">
        <f>#REF!</f>
        <v>#REF!</v>
      </c>
      <c r="J4" s="4" t="str">
        <f t="shared" si="7"/>
        <v>marquise</v>
      </c>
      <c r="O4">
        <v>0</v>
      </c>
      <c r="P4">
        <f t="shared" si="8"/>
        <v>0</v>
      </c>
      <c r="Q4">
        <v>1526</v>
      </c>
      <c r="R4" s="2">
        <v>85000000</v>
      </c>
      <c r="S4" s="8" t="s">
        <v>18</v>
      </c>
      <c r="T4" s="8"/>
    </row>
    <row r="5" spans="1:23" x14ac:dyDescent="0.25">
      <c r="A5" s="4">
        <f t="shared" si="0"/>
        <v>0</v>
      </c>
      <c r="B5" s="4">
        <f t="shared" si="1"/>
        <v>1525</v>
      </c>
      <c r="C5" s="4">
        <f t="shared" si="9"/>
        <v>1830</v>
      </c>
      <c r="D5" s="4">
        <f t="shared" si="2"/>
        <v>2196</v>
      </c>
      <c r="E5" s="16">
        <f t="shared" si="3"/>
        <v>90000000</v>
      </c>
      <c r="F5" s="10">
        <f t="shared" si="4"/>
        <v>59016</v>
      </c>
      <c r="G5" s="10">
        <f t="shared" si="5"/>
        <v>49180</v>
      </c>
      <c r="H5" s="10">
        <f t="shared" si="6"/>
        <v>40984</v>
      </c>
      <c r="I5" s="10" t="e">
        <f>#REF!</f>
        <v>#REF!</v>
      </c>
      <c r="J5" s="4" t="str">
        <f t="shared" si="7"/>
        <v>marquise</v>
      </c>
      <c r="O5">
        <v>0</v>
      </c>
      <c r="P5">
        <f t="shared" si="8"/>
        <v>0</v>
      </c>
      <c r="Q5">
        <v>1525</v>
      </c>
      <c r="R5" s="2">
        <v>90000000</v>
      </c>
      <c r="S5" s="8" t="s">
        <v>18</v>
      </c>
      <c r="T5" s="8"/>
    </row>
    <row r="6" spans="1:23" x14ac:dyDescent="0.25">
      <c r="A6" s="4">
        <f t="shared" si="0"/>
        <v>0</v>
      </c>
      <c r="B6" s="4">
        <f t="shared" si="1"/>
        <v>1550</v>
      </c>
      <c r="C6" s="4">
        <f t="shared" si="9"/>
        <v>1860</v>
      </c>
      <c r="D6" s="4">
        <f t="shared" si="2"/>
        <v>2232</v>
      </c>
      <c r="E6" s="16">
        <f t="shared" si="3"/>
        <v>90000000</v>
      </c>
      <c r="F6" s="15">
        <f t="shared" si="4"/>
        <v>58065</v>
      </c>
      <c r="G6" s="10">
        <f t="shared" si="5"/>
        <v>48387</v>
      </c>
      <c r="H6" s="10">
        <f t="shared" si="6"/>
        <v>40323</v>
      </c>
      <c r="I6" s="10" t="e">
        <f>#REF!</f>
        <v>#REF!</v>
      </c>
      <c r="J6" s="4" t="str">
        <f t="shared" si="7"/>
        <v>marquise</v>
      </c>
      <c r="O6">
        <v>0</v>
      </c>
      <c r="P6">
        <f t="shared" si="8"/>
        <v>0</v>
      </c>
      <c r="Q6">
        <v>1550</v>
      </c>
      <c r="R6" s="2">
        <v>90000000</v>
      </c>
      <c r="S6" s="8" t="s">
        <v>18</v>
      </c>
      <c r="T6" s="8"/>
    </row>
    <row r="7" spans="1:23" x14ac:dyDescent="0.25">
      <c r="A7" s="4">
        <f t="shared" si="0"/>
        <v>0</v>
      </c>
      <c r="B7" s="4">
        <f t="shared" si="1"/>
        <v>1467.492</v>
      </c>
      <c r="C7" s="4">
        <f t="shared" si="9"/>
        <v>1760.9903999999999</v>
      </c>
      <c r="D7" s="4">
        <f t="shared" si="2"/>
        <v>2113.1884799999998</v>
      </c>
      <c r="E7" s="16">
        <f t="shared" si="3"/>
        <v>76635000</v>
      </c>
      <c r="F7" s="15">
        <f t="shared" si="4"/>
        <v>52222</v>
      </c>
      <c r="G7" s="10">
        <f t="shared" si="5"/>
        <v>43518</v>
      </c>
      <c r="H7" s="10">
        <f t="shared" si="6"/>
        <v>36265</v>
      </c>
      <c r="I7" s="10" t="e">
        <f>#REF!</f>
        <v>#REF!</v>
      </c>
      <c r="J7" s="4" t="str">
        <f t="shared" si="7"/>
        <v>20.03.24</v>
      </c>
      <c r="O7">
        <v>0</v>
      </c>
      <c r="P7">
        <f>163.6*10.764</f>
        <v>1760.9903999999999</v>
      </c>
      <c r="Q7">
        <f t="shared" ref="Q7:Q11" si="10">P7/1.2</f>
        <v>1467.492</v>
      </c>
      <c r="R7" s="2">
        <v>76635000</v>
      </c>
      <c r="S7" s="8" t="s">
        <v>21</v>
      </c>
      <c r="T7" s="8">
        <v>34</v>
      </c>
      <c r="V7" s="2">
        <f>R7+4598500+30000</f>
        <v>81263500</v>
      </c>
      <c r="W7">
        <f>V7/Q7</f>
        <v>55375.770361950868</v>
      </c>
    </row>
    <row r="8" spans="1:23" x14ac:dyDescent="0.25">
      <c r="A8" s="4">
        <f t="shared" si="0"/>
        <v>0</v>
      </c>
      <c r="B8" s="4">
        <f t="shared" si="1"/>
        <v>1271.6768999999999</v>
      </c>
      <c r="C8" s="4">
        <f t="shared" si="9"/>
        <v>1526.0122799999999</v>
      </c>
      <c r="D8" s="4">
        <f t="shared" si="2"/>
        <v>1831.2147359999999</v>
      </c>
      <c r="E8" s="16">
        <f t="shared" si="3"/>
        <v>91939859</v>
      </c>
      <c r="F8" s="10">
        <f t="shared" si="4"/>
        <v>72298</v>
      </c>
      <c r="G8" s="10">
        <f t="shared" si="5"/>
        <v>60248</v>
      </c>
      <c r="H8" s="10">
        <f t="shared" si="6"/>
        <v>50207</v>
      </c>
      <c r="I8" s="10" t="e">
        <f>#REF!</f>
        <v>#REF!</v>
      </c>
      <c r="J8" s="4" t="str">
        <f t="shared" si="7"/>
        <v>09.02.24</v>
      </c>
      <c r="O8">
        <v>0</v>
      </c>
      <c r="P8">
        <f>141.77*10.764</f>
        <v>1526.0122799999999</v>
      </c>
      <c r="Q8">
        <f t="shared" si="10"/>
        <v>1271.6768999999999</v>
      </c>
      <c r="R8" s="2">
        <v>91939859</v>
      </c>
      <c r="S8" s="8" t="s">
        <v>22</v>
      </c>
      <c r="T8" s="8">
        <v>10</v>
      </c>
      <c r="V8" s="2">
        <f>R8+5516500+30000</f>
        <v>97486359</v>
      </c>
      <c r="W8">
        <f>V8/Q8</f>
        <v>76659.691624499901</v>
      </c>
    </row>
    <row r="9" spans="1:23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7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ref="P7:P11" si="11">O9/1.2</f>
        <v>0</v>
      </c>
      <c r="Q9">
        <f t="shared" si="10"/>
        <v>0</v>
      </c>
      <c r="R9" s="2">
        <v>0</v>
      </c>
      <c r="S9" s="8"/>
      <c r="T9" s="8"/>
    </row>
    <row r="10" spans="1:23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7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10"/>
        <v>0</v>
      </c>
      <c r="R10" s="2">
        <v>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7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0"/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ref="Q12:Q13" si="12">P12/1.2</f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si="12"/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4">C14*1.2</f>
        <v>0</v>
      </c>
      <c r="E14" s="16">
        <f t="shared" ref="E14:E15" si="15">R14</f>
        <v>0</v>
      </c>
      <c r="F14" s="10" t="e">
        <f t="shared" ref="F14:F15" si="16">ROUND((E14/B14),0)</f>
        <v>#DIV/0!</v>
      </c>
      <c r="G14" s="10" t="e">
        <f t="shared" ref="G14:G15" si="17">ROUND((E14/C14),0)</f>
        <v>#DIV/0!</v>
      </c>
      <c r="H14" s="10" t="e">
        <f t="shared" ref="H14:H15" si="18">ROUND((E14/D14),0)</f>
        <v>#DIV/0!</v>
      </c>
      <c r="I14" s="10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4"/>
        <v>0</v>
      </c>
      <c r="E15" s="5">
        <f t="shared" si="15"/>
        <v>0</v>
      </c>
      <c r="F15" s="10" t="e">
        <f t="shared" si="16"/>
        <v>#DIV/0!</v>
      </c>
      <c r="G15" s="4" t="e">
        <f t="shared" si="17"/>
        <v>#DIV/0!</v>
      </c>
      <c r="H15" s="4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8"/>
      <c r="T15" s="8"/>
    </row>
    <row r="18" spans="6:24" x14ac:dyDescent="0.25">
      <c r="F18" s="7" t="s">
        <v>20</v>
      </c>
    </row>
    <row r="19" spans="6:24" x14ac:dyDescent="0.25">
      <c r="F19" s="7" t="s">
        <v>13</v>
      </c>
      <c r="G19">
        <v>1467</v>
      </c>
      <c r="I19" t="s">
        <v>14</v>
      </c>
    </row>
    <row r="20" spans="6:24" x14ac:dyDescent="0.25">
      <c r="F20" s="7" t="s">
        <v>15</v>
      </c>
      <c r="G20">
        <v>55000</v>
      </c>
    </row>
    <row r="21" spans="6:24" x14ac:dyDescent="0.25">
      <c r="F21" s="7" t="s">
        <v>16</v>
      </c>
      <c r="G21">
        <f>G20*G19</f>
        <v>80685000</v>
      </c>
      <c r="H21" t="s">
        <v>17</v>
      </c>
    </row>
    <row r="22" spans="6:24" x14ac:dyDescent="0.25">
      <c r="G22" s="6"/>
      <c r="H22" s="6"/>
    </row>
    <row r="24" spans="6:24" x14ac:dyDescent="0.25">
      <c r="G24" t="s">
        <v>19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N36" sqref="N3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2024-03-22T05:16:51Z</dcterms:modified>
</cp:coreProperties>
</file>