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6FCF20C-E2A5-41C9-86B4-CFE33B609E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C23" i="1"/>
  <c r="G20" i="1" l="1"/>
  <c r="G25" i="1"/>
  <c r="G21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<sst xmlns="http://schemas.openxmlformats.org/spreadsheetml/2006/main" count="24" uniqueCount="23">
  <si>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</si>
  <si>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</si>
  <si>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</si>
  <si>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</si>
  <si>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</si>
  <si>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</si>
  <si>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</si>
  <si>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</si>
  <si>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</si>
  <si>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</si>
  <si>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</si>
  <si>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</si>
  <si>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</si>
  <si>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</si>
  <si>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</si>
  <si>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</si>
  <si>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</si>
  <si>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</si>
  <si>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</si>
  <si>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</si>
  <si>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vastukala</t>
  </si>
  <si>
    <t>vankar</t>
  </si>
  <si>
    <t>State Bank Of India ( Financial Institutions Branch (Fort) ) - Bhavya Nipun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</si>
</sst>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4" fillId="3" borderId="2" xfId="0" applyFont="1" applyFill="1" applyBorder="1"/>
    <xf numFmtId="0" fontId="4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62" hidden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 t="s">
        <v>20</v>
      </c>
      <c r="D1" s="26"/>
      <c r="E1" s="5"/>
      <c r="F1" s="5"/>
      <c r="G1" s="52" t="s">
        <v>21</v>
      </c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53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55000</v>
      </c>
      <c r="D3" s="39" t="s">
        <v>17</v>
      </c>
      <c r="E3" s="5"/>
      <c r="F3" s="5"/>
      <c r="G3" s="54">
        <v>56000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3500</v>
      </c>
      <c r="D4" s="28"/>
      <c r="E4" s="5"/>
      <c r="F4" s="5"/>
      <c r="G4" s="54">
        <v>3000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51500</v>
      </c>
      <c r="D5" s="28"/>
      <c r="E5" s="5"/>
      <c r="F5" s="5"/>
      <c r="G5" s="54">
        <f>G3-G4</f>
        <v>53000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3500</v>
      </c>
      <c r="D6" s="28"/>
      <c r="E6" s="5"/>
      <c r="F6" s="5"/>
      <c r="G6" s="54">
        <f>G4</f>
        <v>3000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2024</v>
      </c>
      <c r="E7" s="5"/>
      <c r="F7" s="5"/>
      <c r="G7" s="55"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2019</v>
      </c>
      <c r="E8" s="5" t="s">
        <v>19</v>
      </c>
      <c r="F8" s="5"/>
      <c r="G8" s="5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5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5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5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3500</v>
      </c>
      <c r="D13" s="28"/>
      <c r="E13" s="5"/>
      <c r="F13" s="5"/>
      <c r="G13" s="54">
        <f>G6-G12</f>
        <v>3000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51500</v>
      </c>
      <c r="D14" s="28"/>
      <c r="E14" s="5"/>
      <c r="F14" s="5"/>
      <c r="G14" s="54">
        <f>G5</f>
        <v>53000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55000</v>
      </c>
      <c r="D16" s="28"/>
      <c r="E16" s="5"/>
      <c r="F16" s="5"/>
      <c r="G16" s="54">
        <f>G14+G13</f>
        <v>56000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5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1467</v>
      </c>
      <c r="D18" s="29"/>
      <c r="G18" s="55">
        <v>1408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80685000</v>
      </c>
      <c r="D19" s="44"/>
      <c r="G19" s="57">
        <f>G16*G18+H20</f>
        <v>78848000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72616500</v>
      </c>
      <c r="D20" s="49"/>
      <c r="E20" s="50"/>
      <c r="G20" s="58">
        <f>G19*0.9</f>
        <v>70963200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64548000</v>
      </c>
      <c r="D21" s="31"/>
      <c r="E21" s="51"/>
      <c r="G21" s="58">
        <f>G19*0.8</f>
        <v>63078400</v>
      </c>
      <c r="J21" s="5"/>
      <c r="K21" s="5"/>
      <c r="L21" s="6"/>
    </row>
    <row r="22" spans="1:12" x14ac:dyDescent="0.25">
      <c r="A22" s="4"/>
      <c r="B22" s="5"/>
      <c r="C22" s="18"/>
      <c r="D22" s="29"/>
      <c r="G22" s="53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5134500</v>
      </c>
      <c r="D23" s="32"/>
      <c r="G23" s="59">
        <f>G4*G18</f>
        <v>4224000</v>
      </c>
      <c r="J23" s="5"/>
      <c r="K23" s="5"/>
    </row>
    <row r="24" spans="1:12" x14ac:dyDescent="0.25">
      <c r="A24" s="22" t="s">
        <v>10</v>
      </c>
      <c r="C24" s="18"/>
      <c r="G24" s="53"/>
      <c r="J24" s="5"/>
      <c r="K24" s="5"/>
    </row>
    <row r="25" spans="1:12" x14ac:dyDescent="0.25">
      <c r="A25" s="24" t="s">
        <v>11</v>
      </c>
      <c r="B25" s="20"/>
      <c r="C25" s="19">
        <f>C19*0.025/12</f>
        <v>168093.75</v>
      </c>
      <c r="D25" s="33"/>
      <c r="E25" s="47"/>
      <c r="G25" s="58">
        <f>G19*0.03/12</f>
        <v>197120</v>
      </c>
      <c r="J25" s="5"/>
      <c r="K25" s="5"/>
    </row>
    <row r="26" spans="1:12" x14ac:dyDescent="0.25">
      <c r="A26" s="5"/>
      <c r="B26" s="5"/>
      <c r="C26" s="19"/>
      <c r="D26" s="31"/>
      <c r="G26" s="58"/>
      <c r="J26" s="5"/>
    </row>
    <row r="27" spans="1:12" x14ac:dyDescent="0.25">
      <c r="A27" s="48" t="s">
        <v>22</v>
      </c>
      <c r="B27" s="5"/>
      <c r="C27" s="33"/>
      <c r="D27" s="33"/>
      <c r="E27" s="16"/>
      <c r="F27" s="16"/>
      <c r="G27" s="60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61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61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61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61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61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61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61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61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61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61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61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61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61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5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5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5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5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53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53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53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53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53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53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53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53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53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53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53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53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53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53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53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53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53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53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53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53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53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53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53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53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53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53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53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53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53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53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53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53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53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53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53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53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53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53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53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53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53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53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53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53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53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53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53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53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53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53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53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53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53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53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53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53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53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53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53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53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53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53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53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53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53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53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53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53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53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53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53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53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53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53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53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53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53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53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53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53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53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53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53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53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53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53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53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53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53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53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53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53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53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53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53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53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53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53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53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53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53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53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53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53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53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53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53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53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53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2024-03-22T05:19:31Z</dcterms:modified>
</cp:coreProperties>
</file>