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Vithal Ramchandra Gawade\"/>
    </mc:Choice>
  </mc:AlternateContent>
  <xr:revisionPtr revIDLastSave="0" documentId="13_ncr:1_{1B96D20E-8E04-430E-99AB-4A1B7BB9001B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27" i="4" l="1"/>
  <c r="P7" i="4" l="1"/>
  <c r="J20" i="4" l="1"/>
  <c r="G23" i="4" l="1"/>
  <c r="H21" i="4"/>
  <c r="P6" i="4"/>
  <c r="P5" i="4"/>
  <c r="Q4" i="4"/>
  <c r="Q3" i="4"/>
  <c r="Q2" i="4"/>
  <c r="C15" i="4" l="1"/>
  <c r="C14" i="4"/>
  <c r="C13" i="4"/>
  <c r="C12" i="4"/>
  <c r="C11" i="4"/>
  <c r="C10" i="4"/>
  <c r="Q9" i="4" l="1"/>
  <c r="Q8" i="4"/>
  <c r="Q7" i="4"/>
  <c r="Q13" i="4" l="1"/>
  <c r="P13" i="4"/>
  <c r="P12" i="4"/>
  <c r="Q12" i="4" s="1"/>
  <c r="Q11" i="4"/>
  <c r="P11" i="4"/>
  <c r="P10" i="4"/>
  <c r="Q10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A12" i="4"/>
  <c r="B11" i="4"/>
  <c r="A11" i="4"/>
  <c r="B10" i="4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<sst xmlns="http://schemas.openxmlformats.org/spreadsheetml/2006/main" count="32" uniqueCount="24">
  <si>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</si>
  <si>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</si>
  <si>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</si>
  <si>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</si>
  <si>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</si>
  <si>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</si>
  <si>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</si>
  <si>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</si>
  <si>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</si>
  <si>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</si>
  <si>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</si>
  <si>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</si>
  <si>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</si>
  <si>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rate</t>
  </si>
  <si>
    <t>fmv</t>
  </si>
  <si>
    <t>f. no. F-5/2:202, 2dn floor, gharond chsl, sector 9, ghansoli</t>
  </si>
  <si>
    <t>bua</t>
  </si>
  <si>
    <t>agreemnt - 2017  - 29.75 lakhs</t>
  </si>
  <si>
    <t>possession - 2006</t>
  </si>
  <si>
    <t>gharonda</t>
  </si>
  <si>
    <t>20.01.23</t>
  </si>
  <si>
    <t>29.03.23</t>
  </si>
  <si>
    <t>ca</t>
  </si>
  <si>
    <t>40 to 45 lakhs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</si>
</sst>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2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1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24</xdr:col>
      <xdr:colOff>544958</xdr:colOff>
      <xdr:row>44</xdr:row>
      <xdr:rowOff>172580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81553E5-3BF6-423D-971B-50E95C3E2D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565758" cy="80973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0</xdr:rowOff>
    </xdr:from>
    <xdr:to>
      <xdr:col>21</xdr:col>
      <xdr:colOff>487630</xdr:colOff>
      <xdr:row>46</xdr:row>
      <xdr:rowOff>124959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42B269D-0FC5-4F63-B5BF-9D1D3FB90B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762000"/>
          <a:ext cx="13289230" cy="812595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21</xdr:col>
      <xdr:colOff>420945</xdr:colOff>
      <xdr:row>43</xdr:row>
      <xdr:rowOff>39222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74AE070-1933-4A46-854F-D4EBC99617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3222545" cy="80402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97416</xdr:colOff>
      <xdr:row>0</xdr:row>
      <xdr:rowOff>0</xdr:rowOff>
    </xdr:from>
    <xdr:to>
      <xdr:col>30</xdr:col>
      <xdr:colOff>156785</xdr:colOff>
      <xdr:row>48</xdr:row>
      <xdr:rowOff>153651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5FFF905-25C3-4886-879D-A4D4434353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1961" y="0"/>
          <a:ext cx="15818915" cy="896860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56030</xdr:colOff>
      <xdr:row>5</xdr:row>
      <xdr:rowOff>100853</xdr:rowOff>
    </xdr:from>
    <xdr:to>
      <xdr:col>28</xdr:col>
      <xdr:colOff>477400</xdr:colOff>
      <xdr:row>52</xdr:row>
      <xdr:rowOff>149734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BA16E76-711F-4032-970A-28D54D5C18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66265" y="1053353"/>
          <a:ext cx="16154429" cy="900238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23</xdr:col>
      <xdr:colOff>96710</xdr:colOff>
      <xdr:row>48</xdr:row>
      <xdr:rowOff>48881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064AF67-6B5A-498C-B52E-5E89945E1B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190500"/>
          <a:ext cx="10459910" cy="900238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0</xdr:rowOff>
    </xdr:from>
    <xdr:to>
      <xdr:col>30</xdr:col>
      <xdr:colOff>607314</xdr:colOff>
      <xdr:row>58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F16B64-4959-4627-922C-826E4E47D0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95250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6386B59-5331-468C-9ECA-FA728E060D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9"/>
  <sheetViews>
    <sheetView tabSelected="1" zoomScaleNormal="100" workbookViewId="0">
      <selection activeCell="G23" sqref="G2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233.33333333333334</v>
      </c>
      <c r="C2" s="4">
        <f>B2*1.2</f>
        <v>280</v>
      </c>
      <c r="D2" s="4">
        <f t="shared" ref="D2:D13" si="2">C2*1.2</f>
        <v>336</v>
      </c>
      <c r="E2" s="5">
        <f t="shared" ref="E2:E13" si="3">R2</f>
        <v>4500000</v>
      </c>
      <c r="F2" s="10">
        <f t="shared" ref="F2:F13" si="4">ROUND((E2/B2),0)</f>
        <v>19286</v>
      </c>
      <c r="G2" s="10">
        <f t="shared" ref="G2:G13" si="5">ROUND((E2/C2),0)</f>
        <v>16071</v>
      </c>
      <c r="H2" s="10">
        <f t="shared" ref="H2:H13" si="6">ROUND((E2/D2),0)</f>
        <v>13393</v>
      </c>
      <c r="I2" s="4" t="e">
        <f>#REF!</f>
        <v>#REF!</v>
      </c>
      <c r="J2" s="4" t="str">
        <f t="shared" ref="J2:J13" si="7">S2</f>
        <v>gharonda</v>
      </c>
      <c r="O2">
        <v>0</v>
      </c>
      <c r="P2">
        <v>280</v>
      </c>
      <c r="Q2">
        <f t="shared" ref="Q2:Q4" si="8">P2/1.2</f>
        <v>233.33333333333334</v>
      </c>
      <c r="R2" s="2">
        <v>4500000</v>
      </c>
      <c r="S2" s="8" t="s">
        <v>19</v>
      </c>
      <c r="T2" s="8"/>
    </row>
    <row r="3" spans="1:20" x14ac:dyDescent="0.25">
      <c r="A3" s="4">
        <f t="shared" si="0"/>
        <v>0</v>
      </c>
      <c r="B3" s="4">
        <f t="shared" si="1"/>
        <v>316.66666666666669</v>
      </c>
      <c r="C3" s="4">
        <f t="shared" ref="C3:C15" si="9">B3*1.2</f>
        <v>380</v>
      </c>
      <c r="D3" s="4">
        <f t="shared" si="2"/>
        <v>456</v>
      </c>
      <c r="E3" s="5">
        <f t="shared" si="3"/>
        <v>6000000</v>
      </c>
      <c r="F3" s="10">
        <f t="shared" si="4"/>
        <v>18947</v>
      </c>
      <c r="G3" s="11">
        <f t="shared" si="5"/>
        <v>15789</v>
      </c>
      <c r="H3" s="10">
        <f t="shared" si="6"/>
        <v>13158</v>
      </c>
      <c r="I3" s="4" t="e">
        <f>#REF!</f>
        <v>#REF!</v>
      </c>
      <c r="J3" s="4" t="str">
        <f t="shared" si="7"/>
        <v>gharonda</v>
      </c>
      <c r="O3">
        <v>0</v>
      </c>
      <c r="P3">
        <v>380</v>
      </c>
      <c r="Q3">
        <f t="shared" si="8"/>
        <v>316.66666666666669</v>
      </c>
      <c r="R3" s="2">
        <v>6000000</v>
      </c>
      <c r="S3" s="8" t="s">
        <v>19</v>
      </c>
      <c r="T3" s="8"/>
    </row>
    <row r="4" spans="1:20" x14ac:dyDescent="0.25">
      <c r="A4" s="4">
        <f t="shared" si="0"/>
        <v>0</v>
      </c>
      <c r="B4" s="4">
        <f t="shared" si="1"/>
        <v>250</v>
      </c>
      <c r="C4" s="4">
        <f t="shared" si="9"/>
        <v>300</v>
      </c>
      <c r="D4" s="4">
        <f t="shared" si="2"/>
        <v>360</v>
      </c>
      <c r="E4" s="5">
        <f t="shared" si="3"/>
        <v>4800000</v>
      </c>
      <c r="F4" s="10">
        <f t="shared" si="4"/>
        <v>19200</v>
      </c>
      <c r="G4" s="10">
        <f t="shared" si="5"/>
        <v>16000</v>
      </c>
      <c r="H4" s="10">
        <f t="shared" si="6"/>
        <v>13333</v>
      </c>
      <c r="I4" s="4" t="e">
        <f>#REF!</f>
        <v>#REF!</v>
      </c>
      <c r="J4" s="4" t="str">
        <f t="shared" si="7"/>
        <v>gharonda</v>
      </c>
      <c r="O4">
        <v>0</v>
      </c>
      <c r="P4">
        <v>300</v>
      </c>
      <c r="Q4">
        <f t="shared" si="8"/>
        <v>250</v>
      </c>
      <c r="R4" s="2">
        <v>4800000</v>
      </c>
      <c r="S4" s="8" t="s">
        <v>19</v>
      </c>
      <c r="T4" s="8"/>
    </row>
    <row r="5" spans="1:20" x14ac:dyDescent="0.25">
      <c r="A5" s="4">
        <f t="shared" si="0"/>
        <v>0</v>
      </c>
      <c r="B5" s="4">
        <f t="shared" si="1"/>
        <v>260</v>
      </c>
      <c r="C5" s="4">
        <f t="shared" si="9"/>
        <v>312</v>
      </c>
      <c r="D5" s="4">
        <f t="shared" si="2"/>
        <v>374.4</v>
      </c>
      <c r="E5" s="5">
        <f t="shared" si="3"/>
        <v>4500000</v>
      </c>
      <c r="F5" s="10">
        <f t="shared" si="4"/>
        <v>17308</v>
      </c>
      <c r="G5" s="11">
        <f t="shared" si="5"/>
        <v>14423</v>
      </c>
      <c r="H5" s="10">
        <f t="shared" si="6"/>
        <v>12019</v>
      </c>
      <c r="I5" s="4" t="e">
        <f>#REF!</f>
        <v>#REF!</v>
      </c>
      <c r="J5" s="4" t="str">
        <f t="shared" si="7"/>
        <v>gharonda</v>
      </c>
      <c r="O5">
        <v>0</v>
      </c>
      <c r="P5">
        <f t="shared" ref="P5:P6" si="10">O5/1.2</f>
        <v>0</v>
      </c>
      <c r="Q5">
        <v>260</v>
      </c>
      <c r="R5" s="2">
        <v>4500000</v>
      </c>
      <c r="S5" s="8" t="s">
        <v>19</v>
      </c>
      <c r="T5" s="8"/>
    </row>
    <row r="6" spans="1:20" x14ac:dyDescent="0.25">
      <c r="A6" s="4">
        <f t="shared" si="0"/>
        <v>0</v>
      </c>
      <c r="B6" s="4">
        <f t="shared" si="1"/>
        <v>300</v>
      </c>
      <c r="C6" s="4">
        <f t="shared" si="9"/>
        <v>360</v>
      </c>
      <c r="D6" s="4">
        <f t="shared" si="2"/>
        <v>432</v>
      </c>
      <c r="E6" s="5">
        <f t="shared" si="3"/>
        <v>5000000</v>
      </c>
      <c r="F6" s="10">
        <f t="shared" si="4"/>
        <v>16667</v>
      </c>
      <c r="G6" s="11">
        <f t="shared" si="5"/>
        <v>13889</v>
      </c>
      <c r="H6" s="10">
        <f t="shared" si="6"/>
        <v>11574</v>
      </c>
      <c r="I6" s="4" t="e">
        <f>#REF!</f>
        <v>#REF!</v>
      </c>
      <c r="J6" s="4" t="str">
        <f t="shared" si="7"/>
        <v>gharonda</v>
      </c>
      <c r="O6">
        <v>0</v>
      </c>
      <c r="P6">
        <f t="shared" si="10"/>
        <v>0</v>
      </c>
      <c r="Q6">
        <v>300</v>
      </c>
      <c r="R6" s="2">
        <v>5000000</v>
      </c>
      <c r="S6" s="8" t="s">
        <v>19</v>
      </c>
      <c r="T6" s="8"/>
    </row>
    <row r="7" spans="1:20" x14ac:dyDescent="0.25">
      <c r="A7" s="4">
        <f t="shared" si="0"/>
        <v>0</v>
      </c>
      <c r="B7" s="4">
        <f t="shared" si="1"/>
        <v>277.77777777777783</v>
      </c>
      <c r="C7" s="4">
        <f t="shared" si="9"/>
        <v>333.33333333333337</v>
      </c>
      <c r="D7" s="4">
        <f t="shared" si="2"/>
        <v>400.00000000000006</v>
      </c>
      <c r="E7" s="5">
        <f t="shared" si="3"/>
        <v>3700000</v>
      </c>
      <c r="F7" s="10">
        <f t="shared" si="4"/>
        <v>13320</v>
      </c>
      <c r="G7" s="11">
        <f t="shared" si="5"/>
        <v>11100</v>
      </c>
      <c r="H7" s="10">
        <f t="shared" si="6"/>
        <v>9250</v>
      </c>
      <c r="I7" s="4" t="e">
        <f>#REF!</f>
        <v>#REF!</v>
      </c>
      <c r="J7" s="4" t="str">
        <f t="shared" si="7"/>
        <v>gharonda</v>
      </c>
      <c r="O7">
        <v>400</v>
      </c>
      <c r="P7">
        <f t="shared" ref="P7" si="11">O7/1.2</f>
        <v>333.33333333333337</v>
      </c>
      <c r="Q7">
        <f t="shared" ref="Q7:Q9" si="12">P7/1.2</f>
        <v>277.77777777777783</v>
      </c>
      <c r="R7" s="2">
        <v>3700000</v>
      </c>
      <c r="S7" s="8" t="s">
        <v>19</v>
      </c>
      <c r="T7" s="8"/>
    </row>
    <row r="8" spans="1:20" x14ac:dyDescent="0.25">
      <c r="A8" s="4">
        <f t="shared" si="0"/>
        <v>0</v>
      </c>
      <c r="B8" s="4">
        <f t="shared" si="1"/>
        <v>278.79166666666669</v>
      </c>
      <c r="C8" s="4">
        <f t="shared" si="9"/>
        <v>334.55</v>
      </c>
      <c r="D8" s="4">
        <f t="shared" si="2"/>
        <v>401.46</v>
      </c>
      <c r="E8" s="5">
        <f t="shared" si="3"/>
        <v>4600000</v>
      </c>
      <c r="F8" s="10">
        <f t="shared" si="4"/>
        <v>16500</v>
      </c>
      <c r="G8" s="11">
        <f t="shared" si="5"/>
        <v>13750</v>
      </c>
      <c r="H8" s="10">
        <f t="shared" si="6"/>
        <v>11458</v>
      </c>
      <c r="I8" s="4" t="e">
        <f>#REF!</f>
        <v>#REF!</v>
      </c>
      <c r="J8" s="4" t="str">
        <f t="shared" si="7"/>
        <v>20.01.23</v>
      </c>
      <c r="O8">
        <v>0</v>
      </c>
      <c r="P8">
        <v>334.55</v>
      </c>
      <c r="Q8">
        <f t="shared" si="12"/>
        <v>278.79166666666669</v>
      </c>
      <c r="R8" s="2">
        <v>4600000</v>
      </c>
      <c r="S8" s="8" t="s">
        <v>20</v>
      </c>
      <c r="T8" s="8"/>
    </row>
    <row r="9" spans="1:20" x14ac:dyDescent="0.25">
      <c r="A9" s="4">
        <f t="shared" si="0"/>
        <v>0</v>
      </c>
      <c r="B9" s="4">
        <f t="shared" si="1"/>
        <v>420.625</v>
      </c>
      <c r="C9" s="4">
        <f t="shared" si="9"/>
        <v>504.75</v>
      </c>
      <c r="D9" s="4">
        <f t="shared" si="2"/>
        <v>605.69999999999993</v>
      </c>
      <c r="E9" s="5">
        <f t="shared" si="3"/>
        <v>5500000</v>
      </c>
      <c r="F9" s="10">
        <f t="shared" si="4"/>
        <v>13076</v>
      </c>
      <c r="G9" s="10">
        <f t="shared" si="5"/>
        <v>10896</v>
      </c>
      <c r="H9" s="10">
        <f t="shared" si="6"/>
        <v>9080</v>
      </c>
      <c r="I9" s="4" t="e">
        <f>#REF!</f>
        <v>#REF!</v>
      </c>
      <c r="J9" s="4" t="str">
        <f t="shared" si="7"/>
        <v>29.03.23</v>
      </c>
      <c r="O9">
        <v>0</v>
      </c>
      <c r="P9">
        <v>504.75</v>
      </c>
      <c r="Q9">
        <f t="shared" si="12"/>
        <v>420.625</v>
      </c>
      <c r="R9" s="2">
        <v>5500000</v>
      </c>
      <c r="S9" s="8" t="s">
        <v>21</v>
      </c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4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ref="P10:P13" si="13">O10/1.2</f>
        <v>0</v>
      </c>
      <c r="Q10">
        <f t="shared" ref="Q10:Q13" si="14">P10/1.2</f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4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13"/>
        <v>0</v>
      </c>
      <c r="Q11">
        <f t="shared" si="14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4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3"/>
        <v>0</v>
      </c>
      <c r="Q12">
        <f t="shared" si="14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4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si="13"/>
        <v>0</v>
      </c>
      <c r="Q13">
        <f t="shared" si="14"/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5">C14*1.2</f>
        <v>0</v>
      </c>
      <c r="E14" s="5">
        <f t="shared" ref="E14:E15" si="16">R14</f>
        <v>0</v>
      </c>
      <c r="F14" s="10" t="e">
        <f t="shared" ref="F14:F15" si="17">ROUND((E14/B14),0)</f>
        <v>#DIV/0!</v>
      </c>
      <c r="G14" s="10" t="e">
        <f t="shared" ref="G14:G15" si="18">ROUND((E14/C14),0)</f>
        <v>#DIV/0!</v>
      </c>
      <c r="H14" s="4" t="e">
        <f t="shared" ref="H14:H15" si="19">ROUND((E14/D14),0)</f>
        <v>#DIV/0!</v>
      </c>
      <c r="I14" s="4" t="e">
        <f>#REF!</f>
        <v>#REF!</v>
      </c>
      <c r="J14" s="4">
        <f t="shared" ref="J14:J15" si="20">S14</f>
        <v>0</v>
      </c>
      <c r="O14">
        <v>0</v>
      </c>
      <c r="P14">
        <f t="shared" ref="P14:P15" si="21">O14/1.2</f>
        <v>0</v>
      </c>
      <c r="Q14">
        <f t="shared" ref="Q14:Q15" si="22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5"/>
        <v>0</v>
      </c>
      <c r="E15" s="5">
        <f t="shared" si="16"/>
        <v>0</v>
      </c>
      <c r="F15" s="10" t="e">
        <f t="shared" si="17"/>
        <v>#DIV/0!</v>
      </c>
      <c r="G15" s="4" t="e">
        <f t="shared" si="18"/>
        <v>#DIV/0!</v>
      </c>
      <c r="H15" s="4" t="e">
        <f t="shared" si="19"/>
        <v>#DIV/0!</v>
      </c>
      <c r="I15" s="4" t="e">
        <f>#REF!</f>
        <v>#REF!</v>
      </c>
      <c r="J15" s="4">
        <f t="shared" si="20"/>
        <v>0</v>
      </c>
      <c r="O15">
        <v>0</v>
      </c>
      <c r="P15">
        <f t="shared" si="21"/>
        <v>0</v>
      </c>
      <c r="Q15">
        <f t="shared" si="22"/>
        <v>0</v>
      </c>
      <c r="R15" s="2">
        <v>0</v>
      </c>
      <c r="S15" s="8"/>
      <c r="T15" s="8"/>
    </row>
    <row r="19" spans="6:17" x14ac:dyDescent="0.25">
      <c r="F19" s="7" t="s">
        <v>15</v>
      </c>
    </row>
    <row r="20" spans="6:17" x14ac:dyDescent="0.25">
      <c r="J20">
        <f>G21/P20</f>
        <v>1.2316176470588236</v>
      </c>
      <c r="O20" t="s">
        <v>22</v>
      </c>
      <c r="P20">
        <v>272</v>
      </c>
    </row>
    <row r="21" spans="6:17" x14ac:dyDescent="0.25">
      <c r="F21" s="7" t="s">
        <v>16</v>
      </c>
      <c r="G21">
        <v>335</v>
      </c>
      <c r="H21">
        <f>31.08*10.764</f>
        <v>334.54511999999994</v>
      </c>
    </row>
    <row r="22" spans="6:17" x14ac:dyDescent="0.25">
      <c r="F22" s="7" t="s">
        <v>13</v>
      </c>
      <c r="G22">
        <v>14000</v>
      </c>
    </row>
    <row r="23" spans="6:17" x14ac:dyDescent="0.25">
      <c r="F23" s="7" t="s">
        <v>14</v>
      </c>
      <c r="G23">
        <f>G22*G21</f>
        <v>4690000</v>
      </c>
    </row>
    <row r="25" spans="6:17" x14ac:dyDescent="0.25">
      <c r="Q25">
        <v>4623000</v>
      </c>
    </row>
    <row r="26" spans="6:17" x14ac:dyDescent="0.25">
      <c r="Q26">
        <v>50000</v>
      </c>
    </row>
    <row r="27" spans="6:17" x14ac:dyDescent="0.25">
      <c r="F27" s="7" t="s">
        <v>23</v>
      </c>
      <c r="Q27">
        <f>Q26+Q25</f>
        <v>4673000</v>
      </c>
    </row>
    <row r="28" spans="6:17" x14ac:dyDescent="0.25">
      <c r="F28" s="7" t="s">
        <v>17</v>
      </c>
    </row>
    <row r="29" spans="6:17" x14ac:dyDescent="0.25">
      <c r="F29" s="7" t="s">
        <v>18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2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3" workbookViewId="0">
      <selection activeCell="A5" sqref="A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zoomScaleNormal="100"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="55" zoomScaleNormal="55" workbookViewId="0">
      <selection activeCell="A3" sqref="A3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="70" zoomScaleNormal="70" workbookViewId="0">
      <selection activeCell="B1" sqref="B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2" sqref="G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4" workbookViewId="0">
      <selection activeCell="B6" sqref="B6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B2"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L35" sqref="L35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B3" sqref="B3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T17" sqref="T17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2023-11-02T05:15:29Z</dcterms:modified>
</cp:coreProperties>
</file>