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hashikala Khashaba Thorat\"/>
    </mc:Choice>
  </mc:AlternateContent>
  <xr:revisionPtr revIDLastSave="0" documentId="13_ncr:1_{3EAFE433-A1D2-4DF1-A909-38027F81EC7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20" i="4" l="1"/>
  <c r="Q10" i="4" l="1"/>
  <c r="P10" i="4"/>
  <c r="Q9" i="4"/>
  <c r="P9" i="4"/>
  <c r="P8" i="4"/>
  <c r="P7" i="4"/>
  <c r="P6" i="4"/>
  <c r="P5" i="4"/>
  <c r="P4" i="4"/>
  <c r="Q3" i="4"/>
  <c r="Q2" i="4"/>
  <c r="P2" i="4"/>
  <c r="H20" i="4" l="1"/>
  <c r="Q12" i="4" l="1"/>
  <c r="P12" i="4"/>
  <c r="P11" i="4"/>
  <c r="Q11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<sst xmlns="http://schemas.openxmlformats.org/spreadsheetml/2006/main" count="34" uniqueCount="26">
  <si>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</si>
  <si>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</si>
  <si>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</si>
  <si>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</si>
  <si>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</si>
  <si>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</si>
  <si>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</si>
  <si>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</si>
  <si>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</si>
  <si>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</si>
  <si>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</si>
  <si>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</si>
  <si>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</si>
  <si>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202, 2nd floor, B Wing L 6 Pratiksha nagar sindhudurga chsl, sion east</t>
  </si>
  <si>
    <t>ca</t>
  </si>
  <si>
    <t>yoc - 2005 - pg no. 7</t>
  </si>
  <si>
    <t>agreement -13.10.2023 - 70 lakhs</t>
  </si>
  <si>
    <t>rate</t>
  </si>
  <si>
    <t>fmv</t>
  </si>
  <si>
    <t>30.03.21</t>
  </si>
  <si>
    <t>pratiksha nagar</t>
  </si>
  <si>
    <t>28.03.23</t>
  </si>
  <si>
    <t>23.02.23</t>
  </si>
  <si>
    <t>loan - 63000000</t>
  </si>
  <si>
    <t>28000 to 30000/- on ca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</si>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</sst>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19</xdr:col>
      <xdr:colOff>104775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B2D52F-6ECF-4625-9A33-302B18517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11077575" cy="80295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1DABE0-586B-46C5-B4F5-04111AD25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B18695-6A51-472D-8ABC-264EF9EA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</xdr:row>
      <xdr:rowOff>152400</xdr:rowOff>
    </xdr:from>
    <xdr:to>
      <xdr:col>30</xdr:col>
      <xdr:colOff>150114</xdr:colOff>
      <xdr:row>55</xdr:row>
      <xdr:rowOff>151114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5F0F4C-7FB0-40D2-B2DD-3E3053551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3429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495301</xdr:colOff>
      <xdr:row>50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FF13E9-E8B5-484C-8624-B79644B9BF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6" t="7223" r="20459" b="4710"/>
        <a:stretch/>
      </xdr:blipFill>
      <xdr:spPr>
        <a:xfrm>
          <a:off x="609600" y="190500"/>
          <a:ext cx="14516101" cy="9058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38100</xdr:colOff>
      <xdr:row>54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B519EC-9ACC-47F6-833E-FC76BD411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224" r="19782" b="5080"/>
        <a:stretch/>
      </xdr:blipFill>
      <xdr:spPr>
        <a:xfrm>
          <a:off x="0" y="1333500"/>
          <a:ext cx="14668500" cy="90201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581025</xdr:colOff>
      <xdr:row>47</xdr:row>
      <xdr:rowOff>114301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5D9DDC-715C-45D6-AD7F-26C69B86F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52" t="7316" r="20199" b="4525"/>
        <a:stretch/>
      </xdr:blipFill>
      <xdr:spPr>
        <a:xfrm>
          <a:off x="3657600" y="0"/>
          <a:ext cx="14601825" cy="90678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2499DC-2165-415A-88F4-98992DBB5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402003-9C69-4AE9-B464-17EA8E6A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3" sqref="O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570.1332000000001</v>
      </c>
      <c r="C2" s="4">
        <f>B2*1.2</f>
        <v>684.15984000000014</v>
      </c>
      <c r="D2" s="4">
        <f t="shared" ref="D2:D13" si="2">C2*1.2</f>
        <v>820.99180800000011</v>
      </c>
      <c r="E2" s="5">
        <f t="shared" ref="E2:E13" si="3">R2</f>
        <v>14550000</v>
      </c>
      <c r="F2" s="10">
        <f t="shared" ref="F2:F13" si="4">ROUND((E2/B2),0)</f>
        <v>25520</v>
      </c>
      <c r="G2" s="10">
        <f t="shared" ref="G2:G13" si="5">ROUND((E2/C2),0)</f>
        <v>21267</v>
      </c>
      <c r="H2" s="10">
        <f t="shared" ref="H2:H13" si="6">ROUND((E2/D2),0)</f>
        <v>17722</v>
      </c>
      <c r="I2" s="4" t="e">
        <f>#REF!</f>
        <v>#REF!</v>
      </c>
      <c r="J2" s="4" t="str">
        <f t="shared" ref="J2:J13" si="7">S2</f>
        <v>30.03.21</v>
      </c>
      <c r="O2">
        <v>0</v>
      </c>
      <c r="P2">
        <f>63.56*10.764</f>
        <v>684.15984000000003</v>
      </c>
      <c r="Q2">
        <f t="shared" ref="Q2:Q10" si="8">P2/1.2</f>
        <v>570.1332000000001</v>
      </c>
      <c r="R2" s="2">
        <v>14550000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675.83333333333337</v>
      </c>
      <c r="C3" s="4">
        <f t="shared" ref="C3:C15" si="9">B3*1.2</f>
        <v>811</v>
      </c>
      <c r="D3" s="4">
        <f t="shared" si="2"/>
        <v>973.19999999999993</v>
      </c>
      <c r="E3" s="5">
        <f t="shared" si="3"/>
        <v>14800000</v>
      </c>
      <c r="F3" s="10">
        <f t="shared" si="4"/>
        <v>21899</v>
      </c>
      <c r="G3" s="10">
        <f t="shared" si="5"/>
        <v>18249</v>
      </c>
      <c r="H3" s="10">
        <f t="shared" si="6"/>
        <v>15208</v>
      </c>
      <c r="I3" s="4" t="e">
        <f>#REF!</f>
        <v>#REF!</v>
      </c>
      <c r="J3" s="4" t="str">
        <f t="shared" si="7"/>
        <v>pratiksha nagar</v>
      </c>
      <c r="O3">
        <v>0</v>
      </c>
      <c r="P3">
        <v>811</v>
      </c>
      <c r="Q3">
        <f t="shared" si="8"/>
        <v>675.83333333333337</v>
      </c>
      <c r="R3" s="2">
        <v>14800000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570</v>
      </c>
      <c r="C4" s="4">
        <f t="shared" si="9"/>
        <v>684</v>
      </c>
      <c r="D4" s="4">
        <f t="shared" si="2"/>
        <v>820.8</v>
      </c>
      <c r="E4" s="5">
        <f t="shared" si="3"/>
        <v>16500000</v>
      </c>
      <c r="F4" s="10">
        <f t="shared" si="4"/>
        <v>28947</v>
      </c>
      <c r="G4" s="10">
        <f t="shared" si="5"/>
        <v>24123</v>
      </c>
      <c r="H4" s="10">
        <f t="shared" si="6"/>
        <v>20102</v>
      </c>
      <c r="I4" s="4" t="e">
        <f>#REF!</f>
        <v>#REF!</v>
      </c>
      <c r="J4" s="4" t="str">
        <f t="shared" si="7"/>
        <v>pratiksha nagar</v>
      </c>
      <c r="O4">
        <v>0</v>
      </c>
      <c r="P4">
        <f t="shared" ref="P4:P8" si="10">O4/1.2</f>
        <v>0</v>
      </c>
      <c r="Q4">
        <v>570</v>
      </c>
      <c r="R4" s="2">
        <v>16500000</v>
      </c>
      <c r="S4" s="8" t="s">
        <v>20</v>
      </c>
      <c r="T4" s="8"/>
    </row>
    <row r="5" spans="1:20" x14ac:dyDescent="0.25">
      <c r="A5" s="4">
        <f t="shared" si="0"/>
        <v>0</v>
      </c>
      <c r="B5" s="4">
        <f t="shared" si="1"/>
        <v>450</v>
      </c>
      <c r="C5" s="4">
        <f t="shared" si="9"/>
        <v>540</v>
      </c>
      <c r="D5" s="4">
        <f t="shared" si="2"/>
        <v>648</v>
      </c>
      <c r="E5" s="5">
        <f t="shared" si="3"/>
        <v>11000000</v>
      </c>
      <c r="F5" s="10">
        <f t="shared" si="4"/>
        <v>24444</v>
      </c>
      <c r="G5" s="10">
        <f t="shared" si="5"/>
        <v>20370</v>
      </c>
      <c r="H5" s="10">
        <f t="shared" si="6"/>
        <v>16975</v>
      </c>
      <c r="I5" s="4" t="e">
        <f>#REF!</f>
        <v>#REF!</v>
      </c>
      <c r="J5" s="4" t="str">
        <f t="shared" si="7"/>
        <v>pratiksha nagar</v>
      </c>
      <c r="O5">
        <v>0</v>
      </c>
      <c r="P5">
        <f t="shared" si="10"/>
        <v>0</v>
      </c>
      <c r="Q5">
        <v>450</v>
      </c>
      <c r="R5" s="2">
        <v>11000000</v>
      </c>
      <c r="S5" s="8" t="s">
        <v>20</v>
      </c>
      <c r="T5" s="8"/>
    </row>
    <row r="6" spans="1:20" x14ac:dyDescent="0.25">
      <c r="A6" s="4">
        <f t="shared" si="0"/>
        <v>0</v>
      </c>
      <c r="B6" s="4">
        <f t="shared" si="1"/>
        <v>437</v>
      </c>
      <c r="C6" s="4">
        <f t="shared" si="9"/>
        <v>524.4</v>
      </c>
      <c r="D6" s="4">
        <f t="shared" si="2"/>
        <v>629.28</v>
      </c>
      <c r="E6" s="5">
        <f t="shared" si="3"/>
        <v>12200000</v>
      </c>
      <c r="F6" s="15">
        <f t="shared" si="4"/>
        <v>27918</v>
      </c>
      <c r="G6" s="10">
        <f t="shared" si="5"/>
        <v>23265</v>
      </c>
      <c r="H6" s="10">
        <f t="shared" si="6"/>
        <v>19387</v>
      </c>
      <c r="I6" s="4" t="e">
        <f>#REF!</f>
        <v>#REF!</v>
      </c>
      <c r="J6" s="4" t="str">
        <f t="shared" si="7"/>
        <v>pratiksha nagar</v>
      </c>
      <c r="O6">
        <v>0</v>
      </c>
      <c r="P6">
        <f t="shared" si="10"/>
        <v>0</v>
      </c>
      <c r="Q6">
        <v>437</v>
      </c>
      <c r="R6" s="2">
        <v>12200000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437</v>
      </c>
      <c r="C7" s="4">
        <f t="shared" si="9"/>
        <v>524.4</v>
      </c>
      <c r="D7" s="4">
        <f t="shared" si="2"/>
        <v>629.28</v>
      </c>
      <c r="E7" s="5">
        <f t="shared" si="3"/>
        <v>11200000</v>
      </c>
      <c r="F7" s="15">
        <f t="shared" si="4"/>
        <v>25629</v>
      </c>
      <c r="G7" s="10">
        <f t="shared" si="5"/>
        <v>21358</v>
      </c>
      <c r="H7" s="10">
        <f t="shared" si="6"/>
        <v>17798</v>
      </c>
      <c r="I7" s="4" t="e">
        <f>#REF!</f>
        <v>#REF!</v>
      </c>
      <c r="J7" s="4" t="str">
        <f t="shared" si="7"/>
        <v>pratiksha nagar</v>
      </c>
      <c r="O7">
        <v>0</v>
      </c>
      <c r="P7">
        <f t="shared" si="10"/>
        <v>0</v>
      </c>
      <c r="Q7">
        <v>437</v>
      </c>
      <c r="R7" s="2">
        <v>11200000</v>
      </c>
      <c r="S7" s="8" t="s">
        <v>20</v>
      </c>
      <c r="T7" s="8"/>
    </row>
    <row r="8" spans="1:20" x14ac:dyDescent="0.25">
      <c r="A8" s="4">
        <f t="shared" si="0"/>
        <v>0</v>
      </c>
      <c r="B8" s="4">
        <f t="shared" si="1"/>
        <v>437</v>
      </c>
      <c r="C8" s="4">
        <f t="shared" si="9"/>
        <v>524.4</v>
      </c>
      <c r="D8" s="4">
        <f t="shared" si="2"/>
        <v>629.28</v>
      </c>
      <c r="E8" s="5">
        <f t="shared" si="3"/>
        <v>12000000</v>
      </c>
      <c r="F8" s="15">
        <f t="shared" si="4"/>
        <v>27460</v>
      </c>
      <c r="G8" s="10">
        <f t="shared" si="5"/>
        <v>22883</v>
      </c>
      <c r="H8" s="10">
        <f t="shared" si="6"/>
        <v>19069</v>
      </c>
      <c r="I8" s="4" t="e">
        <f>#REF!</f>
        <v>#REF!</v>
      </c>
      <c r="J8" s="4" t="str">
        <f t="shared" si="7"/>
        <v>pratiksha nagar</v>
      </c>
      <c r="O8">
        <v>0</v>
      </c>
      <c r="P8">
        <f t="shared" si="10"/>
        <v>0</v>
      </c>
      <c r="Q8">
        <v>437</v>
      </c>
      <c r="R8" s="2">
        <v>12000000</v>
      </c>
      <c r="S8" s="8" t="s">
        <v>20</v>
      </c>
      <c r="T8" s="8"/>
    </row>
    <row r="9" spans="1:20" x14ac:dyDescent="0.25">
      <c r="A9" s="4">
        <f t="shared" si="0"/>
        <v>0</v>
      </c>
      <c r="B9" s="4">
        <f t="shared" si="1"/>
        <v>320.0496</v>
      </c>
      <c r="C9" s="4">
        <f t="shared" si="9"/>
        <v>384.05951999999996</v>
      </c>
      <c r="D9" s="4">
        <f t="shared" si="2"/>
        <v>460.87142399999993</v>
      </c>
      <c r="E9" s="5">
        <f t="shared" si="3"/>
        <v>8200000</v>
      </c>
      <c r="F9" s="15">
        <f t="shared" si="4"/>
        <v>25621</v>
      </c>
      <c r="G9" s="10">
        <f t="shared" si="5"/>
        <v>21351</v>
      </c>
      <c r="H9" s="10">
        <f t="shared" si="6"/>
        <v>17792</v>
      </c>
      <c r="I9" s="4" t="e">
        <f>#REF!</f>
        <v>#REF!</v>
      </c>
      <c r="J9" s="4" t="str">
        <f t="shared" si="7"/>
        <v>28.03.23</v>
      </c>
      <c r="O9">
        <v>0</v>
      </c>
      <c r="P9">
        <f>35.68*10.764</f>
        <v>384.05951999999996</v>
      </c>
      <c r="Q9">
        <f t="shared" si="8"/>
        <v>320.0496</v>
      </c>
      <c r="R9" s="2">
        <v>8200000</v>
      </c>
      <c r="S9" s="8" t="s">
        <v>21</v>
      </c>
      <c r="T9" s="8"/>
    </row>
    <row r="10" spans="1:20" x14ac:dyDescent="0.25">
      <c r="A10" s="4">
        <f t="shared" si="0"/>
        <v>0</v>
      </c>
      <c r="B10" s="4">
        <f t="shared" si="1"/>
        <v>437.10809999999992</v>
      </c>
      <c r="C10" s="4">
        <f t="shared" si="9"/>
        <v>524.52971999999988</v>
      </c>
      <c r="D10" s="4">
        <f t="shared" si="2"/>
        <v>629.43566399999986</v>
      </c>
      <c r="E10" s="5">
        <f t="shared" si="3"/>
        <v>10000000</v>
      </c>
      <c r="F10" s="10">
        <f t="shared" si="4"/>
        <v>22878</v>
      </c>
      <c r="G10" s="10">
        <f t="shared" si="5"/>
        <v>19065</v>
      </c>
      <c r="H10" s="10">
        <f t="shared" si="6"/>
        <v>15887</v>
      </c>
      <c r="I10" s="4" t="e">
        <f>#REF!</f>
        <v>#REF!</v>
      </c>
      <c r="J10" s="4" t="str">
        <f t="shared" si="7"/>
        <v>23.02.23</v>
      </c>
      <c r="O10">
        <v>0</v>
      </c>
      <c r="P10">
        <f>48.73*10.764</f>
        <v>524.52971999999988</v>
      </c>
      <c r="Q10">
        <f t="shared" si="8"/>
        <v>437.10809999999992</v>
      </c>
      <c r="R10" s="2">
        <v>10000000</v>
      </c>
      <c r="S10" s="8" t="s">
        <v>22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ref="P11:P12" si="11">O11/1.2</f>
        <v>0</v>
      </c>
      <c r="Q11">
        <f t="shared" ref="Q11:Q12" si="12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5:24" x14ac:dyDescent="0.25">
      <c r="G17" t="s">
        <v>13</v>
      </c>
    </row>
    <row r="18" spans="5:24" x14ac:dyDescent="0.25">
      <c r="G18" t="s">
        <v>14</v>
      </c>
      <c r="H18">
        <v>320</v>
      </c>
    </row>
    <row r="19" spans="5:24" x14ac:dyDescent="0.25">
      <c r="G19" t="s">
        <v>17</v>
      </c>
      <c r="H19">
        <v>26500</v>
      </c>
    </row>
    <row r="20" spans="5:24" x14ac:dyDescent="0.25">
      <c r="E20">
        <f>H20*70%</f>
        <v>5936000</v>
      </c>
      <c r="G20" t="s">
        <v>18</v>
      </c>
      <c r="H20">
        <f>H19*H18</f>
        <v>8480000</v>
      </c>
      <c r="O20" t="s">
        <v>25</v>
      </c>
      <c r="P20">
        <v>315</v>
      </c>
    </row>
    <row r="22" spans="5:24" x14ac:dyDescent="0.25">
      <c r="G22" s="6"/>
      <c r="H22" s="6"/>
    </row>
    <row r="24" spans="5:24" x14ac:dyDescent="0.25">
      <c r="G24" t="s">
        <v>16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23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24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2023-11-03T04:26:10Z</dcterms:modified>
</cp:coreProperties>
</file>