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BO Nagpur_Nanda Yograj Khapekar\"/>
    </mc:Choice>
  </mc:AlternateContent>
  <xr:revisionPtr revIDLastSave="0" documentId="13_ncr:1_{803E7896-108A-4C09-AF08-C240011E98E0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" i="4" l="1"/>
  <c r="B3" i="4" s="1"/>
  <c r="C3" i="4" s="1"/>
  <c r="D3" i="4" s="1"/>
  <c r="G31" i="4"/>
  <c r="H29" i="4"/>
  <c r="C8" i="25"/>
  <c r="D13" i="25"/>
  <c r="C5" i="25"/>
  <c r="C4" i="25"/>
  <c r="C3" i="25"/>
  <c r="Q2" i="4"/>
  <c r="Q4" i="4"/>
  <c r="B4" i="4" s="1"/>
  <c r="C4" i="4" s="1"/>
  <c r="D4" i="4" s="1"/>
  <c r="P5" i="4"/>
  <c r="Q5" i="4" s="1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H4" i="4" l="1"/>
  <c r="G33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B5" i="4"/>
  <c r="H20" i="4"/>
  <c r="F20" i="4"/>
  <c r="G20" i="4"/>
  <c r="F16" i="4"/>
  <c r="G16" i="4"/>
  <c r="C7" i="25"/>
  <c r="C9" i="25" s="1"/>
  <c r="E9" i="25" s="1"/>
  <c r="E5" i="25"/>
  <c r="E17" i="25"/>
  <c r="C19" i="25"/>
  <c r="C21" i="25" s="1"/>
  <c r="E21" i="25" s="1"/>
  <c r="G32" i="4" l="1"/>
  <c r="H31" i="4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<sst xmlns="http://schemas.openxmlformats.org/spreadsheetml/2006/main" count="126" uniqueCount="85">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</sst>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526160</xdr:colOff>
      <xdr:row>48</xdr:row>
      <xdr:rowOff>115555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C430BD-DE4F-895C-D053-F9C282041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75760" cy="8992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135581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4061F1-70EE-03C1-A5D2-3F9B0191E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85181" cy="9021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459476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B479C3-31AD-121B-D392-7B04C2378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09076" cy="90119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18" sqref="P1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295406.57199999999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324806.57199999999</v>
      </c>
      <c r="D9" s="63" t="s">
        <v>62</v>
      </c>
      <c r="E9" s="64">
        <f>C9/10.764</f>
        <v>30175.266815310293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8</v>
      </c>
      <c r="D13" s="70">
        <f>D12-C13</f>
        <v>92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M11" sqref="M1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14100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0</v>
      </c>
      <c r="D4" s="24"/>
      <c r="F4" s="19"/>
    </row>
    <row r="5" spans="1:6" x14ac:dyDescent="0.25">
      <c r="A5" s="16" t="s">
        <v>15</v>
      </c>
      <c r="B5" s="20"/>
      <c r="C5" s="21">
        <f>C3-C4</f>
        <v>14100</v>
      </c>
      <c r="D5" s="24"/>
      <c r="F5" s="19"/>
    </row>
    <row r="6" spans="1:6" x14ac:dyDescent="0.25">
      <c r="A6" s="16" t="s">
        <v>16</v>
      </c>
      <c r="B6" s="20"/>
      <c r="C6" s="21">
        <f>C4</f>
        <v>0</v>
      </c>
      <c r="D6" s="24"/>
      <c r="F6" s="19"/>
    </row>
    <row r="7" spans="1:6" x14ac:dyDescent="0.25">
      <c r="A7" s="16" t="s">
        <v>17</v>
      </c>
      <c r="B7" s="25"/>
      <c r="C7" s="26">
        <f>D7-D8</f>
        <v>8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52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12</v>
      </c>
      <c r="D10" s="26"/>
      <c r="F10" s="19"/>
    </row>
    <row r="11" spans="1:6" x14ac:dyDescent="0.25">
      <c r="A11" s="16"/>
      <c r="B11" s="27"/>
      <c r="C11" s="28">
        <f>C10%</f>
        <v>0.12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0</v>
      </c>
      <c r="D13" s="24"/>
      <c r="F13" s="19"/>
    </row>
    <row r="14" spans="1:6" x14ac:dyDescent="0.25">
      <c r="A14" s="16" t="s">
        <v>15</v>
      </c>
      <c r="B14" s="20"/>
      <c r="C14" s="21">
        <f>C5</f>
        <v>14100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14100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0</v>
      </c>
      <c r="D18" s="26"/>
      <c r="F18" s="19"/>
    </row>
    <row r="19" spans="1:6" x14ac:dyDescent="0.25">
      <c r="A19" s="16" t="s">
        <v>73</v>
      </c>
      <c r="B19" s="6"/>
      <c r="C19" s="32">
        <f>C18*C16</f>
        <v>0</v>
      </c>
      <c r="D19" s="33"/>
      <c r="E19" s="70"/>
      <c r="F19" s="34"/>
    </row>
    <row r="20" spans="1:6" x14ac:dyDescent="0.25">
      <c r="A20" s="16" t="s">
        <v>24</v>
      </c>
      <c r="C20" s="35">
        <f>C19*90%</f>
        <v>0</v>
      </c>
      <c r="D20" s="32"/>
      <c r="F20" s="19"/>
    </row>
    <row r="21" spans="1:6" x14ac:dyDescent="0.25">
      <c r="A21" s="16" t="s">
        <v>25</v>
      </c>
      <c r="C21" s="35">
        <f>C19*80%</f>
        <v>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4" activeCellId="1" sqref="G2:R2 G4:R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541.66666666666674</v>
      </c>
      <c r="C2" s="4">
        <f t="shared" ref="C2:C16" si="1">B2*1.2</f>
        <v>650.00000000000011</v>
      </c>
      <c r="D2" s="4">
        <f t="shared" ref="D2:D16" si="2">C2*1.2</f>
        <v>780.00000000000011</v>
      </c>
      <c r="E2" s="5">
        <f t="shared" ref="E2:E16" si="3">R2</f>
        <v>9900000</v>
      </c>
      <c r="F2" s="4">
        <f t="shared" ref="F2:F15" si="4">ROUND((E2/B2),0)</f>
        <v>18277</v>
      </c>
      <c r="G2" s="78">
        <f t="shared" ref="G2:G15" si="5">ROUND((E2/C2),0)</f>
        <v>15231</v>
      </c>
      <c r="H2" s="78">
        <f t="shared" ref="H2:H15" si="6">ROUND((E2/D2),0)</f>
        <v>12692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v>650</v>
      </c>
      <c r="Q2" s="7">
        <f t="shared" ref="Q2:Q10" si="9">P2/1.2</f>
        <v>541.66666666666674</v>
      </c>
      <c r="R2" s="79">
        <v>9900000</v>
      </c>
      <c r="S2" s="2"/>
    </row>
    <row r="3" spans="1:19" x14ac:dyDescent="0.25">
      <c r="A3" s="4">
        <v>2</v>
      </c>
      <c r="B3" s="4">
        <f t="shared" si="0"/>
        <v>350</v>
      </c>
      <c r="C3" s="4">
        <f t="shared" si="1"/>
        <v>420</v>
      </c>
      <c r="D3" s="4">
        <f t="shared" si="2"/>
        <v>504</v>
      </c>
      <c r="E3" s="5">
        <f t="shared" si="3"/>
        <v>7500000</v>
      </c>
      <c r="F3" s="4">
        <f t="shared" si="4"/>
        <v>21429</v>
      </c>
      <c r="G3" s="4">
        <f t="shared" si="5"/>
        <v>17857</v>
      </c>
      <c r="H3" s="4">
        <f t="shared" si="6"/>
        <v>14881</v>
      </c>
      <c r="I3" s="4">
        <f t="shared" si="7"/>
        <v>0</v>
      </c>
      <c r="J3" s="4">
        <f t="shared" si="8"/>
        <v>0</v>
      </c>
      <c r="O3">
        <v>0</v>
      </c>
      <c r="P3">
        <f t="shared" ref="P2:P10" si="10">O3/1.2</f>
        <v>0</v>
      </c>
      <c r="Q3">
        <v>350</v>
      </c>
      <c r="R3" s="2">
        <v>7500000</v>
      </c>
      <c r="S3" s="2"/>
    </row>
    <row r="4" spans="1:19" x14ac:dyDescent="0.25">
      <c r="A4" s="4">
        <v>3</v>
      </c>
      <c r="B4" s="4">
        <f t="shared" si="0"/>
        <v>562.5</v>
      </c>
      <c r="C4" s="4">
        <f t="shared" si="1"/>
        <v>675</v>
      </c>
      <c r="D4" s="4">
        <f t="shared" si="2"/>
        <v>810</v>
      </c>
      <c r="E4" s="5">
        <f t="shared" si="3"/>
        <v>8700000</v>
      </c>
      <c r="F4" s="4">
        <f t="shared" si="4"/>
        <v>15467</v>
      </c>
      <c r="G4" s="78">
        <f t="shared" si="5"/>
        <v>12889</v>
      </c>
      <c r="H4" s="78">
        <f t="shared" si="6"/>
        <v>10741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v>675</v>
      </c>
      <c r="Q4" s="7">
        <f t="shared" si="9"/>
        <v>562.5</v>
      </c>
      <c r="R4" s="79">
        <v>8700000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f t="shared" si="9"/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/>
      <c r="F28" s="57" t="s">
        <v>84</v>
      </c>
      <c r="G28" s="57">
        <v>483</v>
      </c>
    </row>
    <row r="29" spans="1:19" s="10" customFormat="1" x14ac:dyDescent="0.25">
      <c r="C29" s="72" t="s">
        <v>1</v>
      </c>
      <c r="D29" s="72"/>
      <c r="F29" s="57" t="s">
        <v>71</v>
      </c>
      <c r="G29" s="57">
        <v>531</v>
      </c>
      <c r="H29" s="10">
        <f>G29/G28</f>
        <v>1.0993788819875776</v>
      </c>
    </row>
    <row r="30" spans="1:19" s="10" customFormat="1" x14ac:dyDescent="0.25">
      <c r="F30" s="57" t="s">
        <v>72</v>
      </c>
      <c r="G30" s="57">
        <v>16000</v>
      </c>
    </row>
    <row r="31" spans="1:19" s="10" customFormat="1" x14ac:dyDescent="0.25">
      <c r="C31" s="75"/>
      <c r="D31" s="75"/>
      <c r="F31" s="75" t="s">
        <v>73</v>
      </c>
      <c r="G31" s="75">
        <f>G28*G30</f>
        <v>7728000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6955200</v>
      </c>
    </row>
    <row r="33" spans="3:7" s="10" customFormat="1" x14ac:dyDescent="0.25">
      <c r="C33" s="75"/>
      <c r="D33" s="75"/>
      <c r="F33" s="75" t="s">
        <v>25</v>
      </c>
      <c r="G33" s="75">
        <f>G31*80%</f>
        <v>6182400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2023-10-31T10:57:42Z</dcterms:modified>
</cp:coreProperties>
</file>