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Report Making Cases\Kashyap Pran Gambhir – Sonale, Bhiwandi\"/>
    </mc:Choice>
  </mc:AlternateContent>
  <xr:revisionPtr revIDLastSave="0" documentId="13_ncr:1_{809C5AEB-EDCD-4FBE-8E8D-4BB38045691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1" i="24" l="1"/>
  <c r="P10" i="24"/>
  <c r="P9" i="24"/>
  <c r="P8" i="24"/>
  <c r="I38" i="4" l="1"/>
  <c r="I28" i="4"/>
  <c r="P23" i="4"/>
  <c r="H22" i="4"/>
  <c r="I42" i="4"/>
  <c r="I41" i="4"/>
  <c r="I40" i="4"/>
  <c r="I36" i="4"/>
  <c r="I35" i="4"/>
  <c r="I34" i="4"/>
  <c r="I33" i="4"/>
  <c r="I32" i="4"/>
  <c r="I47" i="4"/>
  <c r="I27" i="4"/>
  <c r="I26" i="4"/>
  <c r="I43" i="4" l="1"/>
  <c r="I37" i="4"/>
  <c r="I44" i="4"/>
  <c r="Q12" i="4"/>
  <c r="P12" i="4"/>
  <c r="P11" i="4"/>
  <c r="Q11" i="4" s="1"/>
  <c r="Q10" i="4"/>
  <c r="P10" i="4"/>
  <c r="P9" i="4"/>
  <c r="Q9" i="4" s="1"/>
  <c r="P8" i="4"/>
  <c r="Q8" i="4" s="1"/>
  <c r="P7" i="4"/>
  <c r="Q7" i="4" s="1"/>
  <c r="P6" i="4"/>
  <c r="Q6" i="4" s="1"/>
  <c r="P5" i="4"/>
  <c r="Q5" i="4" s="1"/>
  <c r="Q4" i="4"/>
  <c r="P4" i="4"/>
  <c r="P3" i="4"/>
  <c r="Q3" i="4" s="1"/>
  <c r="P2" i="4"/>
  <c r="Q2" i="4" s="1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<sst xmlns="http://schemas.openxmlformats.org/spreadsheetml/2006/main" count="43" uniqueCount="35">
  <si>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</si>
  <si>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</si>
  <si>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</si>
  <si>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</si>
  <si>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</si>
  <si>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</si>
  <si>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</si>
  <si>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</si>
  <si>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</si>
  <si>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</si>
  <si>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</si>
  <si>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</si>
  <si>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</si>
  <si>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As per Plan </t>
  </si>
  <si>
    <t xml:space="preserve">ground </t>
  </si>
  <si>
    <t>mezzanine</t>
  </si>
  <si>
    <t xml:space="preserve">as per measurement </t>
  </si>
  <si>
    <t>ground</t>
  </si>
  <si>
    <t>staircase</t>
  </si>
  <si>
    <t>first</t>
  </si>
  <si>
    <t>WC</t>
  </si>
  <si>
    <t>pantry</t>
  </si>
  <si>
    <t xml:space="preserve">first </t>
  </si>
  <si>
    <t>height 11.18 ft</t>
  </si>
  <si>
    <t>Terrace</t>
  </si>
  <si>
    <t>terrace</t>
  </si>
  <si>
    <t>bal</t>
  </si>
  <si>
    <t>As per previous report - Sunil Deshpande - 2016</t>
  </si>
  <si>
    <t>Measured area</t>
  </si>
  <si>
    <t>main factory - ground floor</t>
  </si>
  <si>
    <t>second</t>
  </si>
  <si>
    <t>open space</t>
  </si>
  <si>
    <t>balcony</t>
  </si>
  <si>
    <t>Ground + First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</si>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</sst>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676275</xdr:colOff>
      <xdr:row>19</xdr:row>
      <xdr:rowOff>133350</xdr:rowOff>
    </xdr:from>
    <xdr:to>
      <xdr:col>34</xdr:col>
      <xdr:colOff>49021</xdr:colOff>
      <xdr:row>32</xdr:row>
      <xdr:rowOff>57485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48715B-9ED1-44E8-BB8A-4D8ADECBC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8400" y="4324350"/>
          <a:ext cx="10002646" cy="240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55</xdr:row>
      <xdr:rowOff>77636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E4EEA5-D093-5F53-6DDA-5600D78CB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7"/>
  <sheetViews>
    <sheetView tabSelected="1" zoomScaleNormal="100" workbookViewId="0">
      <selection activeCell="I26" sqref="I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" bestFit="1" customWidth="1"/>
    <col min="7" max="7" width="19.85546875" bestFit="1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43.85546875" bestFit="1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0</v>
      </c>
      <c r="C2" s="4">
        <f>B2*1.2</f>
        <v>0</v>
      </c>
      <c r="D2" s="4">
        <f t="shared" ref="D2:D13" si="2">C2*1.2</f>
        <v>0</v>
      </c>
      <c r="E2" s="5">
        <f t="shared" ref="E2:E13" si="3">R2</f>
        <v>0</v>
      </c>
      <c r="F2" s="9" t="e">
        <f t="shared" ref="F2:F13" si="4">ROUND((E2/B2),0)</f>
        <v>#DIV/0!</v>
      </c>
      <c r="G2" s="9" t="e">
        <f t="shared" ref="G2:G13" si="5">ROUND((E2/C2),0)</f>
        <v>#DIV/0!</v>
      </c>
      <c r="H2" s="9" t="e">
        <f t="shared" ref="H2:H13" si="6">ROUND((E2/D2),0)</f>
        <v>#DIV/0!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f t="shared" ref="Q2:Q12" si="9">P2/1.2</f>
        <v>0</v>
      </c>
      <c r="R2" s="2">
        <v>0</v>
      </c>
      <c r="S2" s="7"/>
      <c r="T2" s="7"/>
    </row>
    <row r="3" spans="1:20" x14ac:dyDescent="0.25">
      <c r="A3" s="4">
        <f t="shared" si="0"/>
        <v>0</v>
      </c>
      <c r="B3" s="4">
        <f t="shared" si="1"/>
        <v>0</v>
      </c>
      <c r="C3" s="4">
        <f t="shared" ref="C3:C15" si="10">B3*1.2</f>
        <v>0</v>
      </c>
      <c r="D3" s="4">
        <f t="shared" si="2"/>
        <v>0</v>
      </c>
      <c r="E3" s="5">
        <f t="shared" si="3"/>
        <v>0</v>
      </c>
      <c r="F3" s="9" t="e">
        <f t="shared" si="4"/>
        <v>#DIV/0!</v>
      </c>
      <c r="G3" s="9" t="e">
        <f t="shared" si="5"/>
        <v>#DIV/0!</v>
      </c>
      <c r="H3" s="9" t="e">
        <f t="shared" si="6"/>
        <v>#DIV/0!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f t="shared" si="9"/>
        <v>0</v>
      </c>
      <c r="R3" s="2">
        <v>0</v>
      </c>
      <c r="S3" s="7"/>
      <c r="T3" s="7"/>
    </row>
    <row r="4" spans="1:20" x14ac:dyDescent="0.25">
      <c r="A4" s="4">
        <f t="shared" si="0"/>
        <v>0</v>
      </c>
      <c r="B4" s="4">
        <f t="shared" si="1"/>
        <v>0</v>
      </c>
      <c r="C4" s="4">
        <f t="shared" si="10"/>
        <v>0</v>
      </c>
      <c r="D4" s="4">
        <f t="shared" si="2"/>
        <v>0</v>
      </c>
      <c r="E4" s="5">
        <f t="shared" si="3"/>
        <v>0</v>
      </c>
      <c r="F4" s="9" t="e">
        <f t="shared" si="4"/>
        <v>#DIV/0!</v>
      </c>
      <c r="G4" s="9" t="e">
        <f t="shared" si="5"/>
        <v>#DIV/0!</v>
      </c>
      <c r="H4" s="9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9"/>
        <v>0</v>
      </c>
      <c r="R4" s="2">
        <v>0</v>
      </c>
      <c r="S4" s="7"/>
      <c r="T4" s="7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10"/>
        <v>0</v>
      </c>
      <c r="D5" s="4">
        <f t="shared" si="2"/>
        <v>0</v>
      </c>
      <c r="E5" s="5">
        <f t="shared" si="3"/>
        <v>0</v>
      </c>
      <c r="F5" s="14" t="e">
        <f t="shared" si="4"/>
        <v>#DIV/0!</v>
      </c>
      <c r="G5" s="14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9"/>
        <v>0</v>
      </c>
      <c r="R5" s="2">
        <v>0</v>
      </c>
      <c r="S5" s="7"/>
      <c r="T5" s="7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10"/>
        <v>0</v>
      </c>
      <c r="D6" s="4">
        <f t="shared" si="2"/>
        <v>0</v>
      </c>
      <c r="E6" s="5">
        <f t="shared" si="3"/>
        <v>0</v>
      </c>
      <c r="F6" s="14" t="e">
        <f t="shared" si="4"/>
        <v>#DIV/0!</v>
      </c>
      <c r="G6" s="14" t="e">
        <f t="shared" si="5"/>
        <v>#DIV/0!</v>
      </c>
      <c r="H6" s="9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9"/>
        <v>0</v>
      </c>
      <c r="R6" s="2">
        <v>0</v>
      </c>
      <c r="S6" s="7"/>
      <c r="T6" s="7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10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9"/>
        <v>0</v>
      </c>
      <c r="R7" s="2">
        <v>0</v>
      </c>
      <c r="S7" s="7"/>
      <c r="T7" s="7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10"/>
        <v>0</v>
      </c>
      <c r="D8" s="4">
        <f t="shared" si="2"/>
        <v>0</v>
      </c>
      <c r="E8" s="5">
        <f t="shared" si="3"/>
        <v>0</v>
      </c>
      <c r="F8" s="14" t="e">
        <f t="shared" si="4"/>
        <v>#DIV/0!</v>
      </c>
      <c r="G8" s="14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9"/>
        <v>0</v>
      </c>
      <c r="R8" s="2">
        <v>0</v>
      </c>
      <c r="S8" s="7"/>
      <c r="T8" s="7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10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9"/>
        <v>0</v>
      </c>
      <c r="R9" s="2">
        <v>0</v>
      </c>
      <c r="S9" s="7"/>
      <c r="T9" s="7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9"/>
        <v>0</v>
      </c>
      <c r="R10" s="2">
        <v>0</v>
      </c>
      <c r="S10" s="7"/>
      <c r="T10" s="7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14" t="e">
        <f t="shared" si="4"/>
        <v>#DIV/0!</v>
      </c>
      <c r="G11" s="14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9"/>
        <v>0</v>
      </c>
      <c r="R11" s="2">
        <v>0</v>
      </c>
      <c r="S11" s="7"/>
      <c r="T11" s="7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9"/>
        <v>0</v>
      </c>
      <c r="R12" s="2">
        <v>0</v>
      </c>
      <c r="S12" s="7"/>
      <c r="T12" s="7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5">
        <f t="shared" ref="E14:E15" si="14">R14</f>
        <v>0</v>
      </c>
      <c r="F14" s="9" t="e">
        <f t="shared" ref="F14:F15" si="15">ROUND((E14/B14),0)</f>
        <v>#DIV/0!</v>
      </c>
      <c r="G14" s="9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5">
        <f t="shared" si="14"/>
        <v>0</v>
      </c>
      <c r="F15" s="9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7"/>
      <c r="T15" s="7"/>
    </row>
    <row r="19" spans="6:24" x14ac:dyDescent="0.25">
      <c r="G19" s="15" t="s">
        <v>13</v>
      </c>
      <c r="O19" s="15" t="s">
        <v>27</v>
      </c>
    </row>
    <row r="20" spans="6:24" x14ac:dyDescent="0.25">
      <c r="G20" t="s">
        <v>14</v>
      </c>
      <c r="H20">
        <v>15789</v>
      </c>
      <c r="O20" t="s">
        <v>28</v>
      </c>
    </row>
    <row r="21" spans="6:24" x14ac:dyDescent="0.25">
      <c r="G21" t="s">
        <v>15</v>
      </c>
      <c r="H21">
        <v>15789</v>
      </c>
      <c r="O21" t="s">
        <v>29</v>
      </c>
      <c r="P21">
        <v>14157</v>
      </c>
    </row>
    <row r="22" spans="6:24" x14ac:dyDescent="0.25">
      <c r="G22" s="6"/>
      <c r="H22" s="6">
        <f>H21+H20</f>
        <v>31578</v>
      </c>
      <c r="O22" t="s">
        <v>19</v>
      </c>
      <c r="P22">
        <v>13248</v>
      </c>
      <c r="Q22" s="6"/>
    </row>
    <row r="23" spans="6:24" x14ac:dyDescent="0.25">
      <c r="G23" s="6"/>
      <c r="H23" s="6"/>
      <c r="O23" s="6" t="s">
        <v>34</v>
      </c>
      <c r="P23" s="6">
        <f>P22+P21</f>
        <v>27405</v>
      </c>
      <c r="Q23" s="6"/>
    </row>
    <row r="24" spans="6:24" x14ac:dyDescent="0.25">
      <c r="G24" s="15" t="s">
        <v>16</v>
      </c>
      <c r="O24" t="s">
        <v>30</v>
      </c>
      <c r="P24">
        <v>13248</v>
      </c>
    </row>
    <row r="25" spans="6:24" x14ac:dyDescent="0.25">
      <c r="G25" s="6" t="s">
        <v>17</v>
      </c>
      <c r="P25" s="11"/>
      <c r="Q25" s="10"/>
      <c r="R25" s="12"/>
      <c r="T25" s="10"/>
      <c r="U25" s="10"/>
      <c r="V25" s="10"/>
      <c r="W25" s="10"/>
      <c r="X25" s="10"/>
    </row>
    <row r="26" spans="6:24" x14ac:dyDescent="0.25">
      <c r="F26" t="s">
        <v>17</v>
      </c>
      <c r="G26">
        <v>139.94999999999999</v>
      </c>
      <c r="H26">
        <v>95.06</v>
      </c>
      <c r="I26">
        <f>H26*G26</f>
        <v>13303.646999999999</v>
      </c>
      <c r="P26" s="10"/>
      <c r="Q26" s="13"/>
      <c r="R26" s="13"/>
      <c r="T26" s="13"/>
      <c r="U26" s="13"/>
      <c r="V26" s="10"/>
      <c r="W26" s="10"/>
      <c r="X26" s="10"/>
    </row>
    <row r="27" spans="6:24" x14ac:dyDescent="0.25">
      <c r="F27" t="s">
        <v>18</v>
      </c>
      <c r="G27">
        <v>12.72</v>
      </c>
      <c r="H27">
        <v>110.12</v>
      </c>
      <c r="I27">
        <f t="shared" ref="I27:I42" si="21">H27*G27</f>
        <v>1400.7264000000002</v>
      </c>
      <c r="P27" s="10"/>
      <c r="Q27" s="10"/>
      <c r="R27" s="10"/>
      <c r="T27" s="10"/>
      <c r="U27" s="10"/>
      <c r="V27" s="10"/>
      <c r="W27" s="10"/>
      <c r="X27" s="10"/>
    </row>
    <row r="28" spans="6:24" x14ac:dyDescent="0.25">
      <c r="H28" t="s">
        <v>34</v>
      </c>
      <c r="I28" s="6">
        <f>I27+I26</f>
        <v>14704.373399999999</v>
      </c>
      <c r="P28" s="10"/>
      <c r="Q28" s="10"/>
      <c r="R28" s="10"/>
      <c r="T28" s="10"/>
      <c r="U28" s="10"/>
      <c r="V28" s="10"/>
      <c r="W28" s="10"/>
      <c r="X28" s="10"/>
    </row>
    <row r="29" spans="6:24" x14ac:dyDescent="0.25">
      <c r="I29" s="6"/>
      <c r="J29" s="6"/>
      <c r="P29" s="10"/>
      <c r="Q29" s="10"/>
      <c r="R29" s="11"/>
      <c r="T29" s="11"/>
      <c r="U29" s="11"/>
      <c r="V29" s="10"/>
      <c r="W29" s="10"/>
      <c r="X29" s="10"/>
    </row>
    <row r="30" spans="6:24" x14ac:dyDescent="0.25">
      <c r="P30" s="10"/>
      <c r="Q30" s="10"/>
      <c r="R30" s="10"/>
      <c r="T30" s="10"/>
      <c r="U30" s="10"/>
      <c r="V30" s="10"/>
      <c r="W30" s="10"/>
      <c r="X30" s="10"/>
    </row>
    <row r="31" spans="6:24" x14ac:dyDescent="0.25">
      <c r="G31" s="6" t="s">
        <v>19</v>
      </c>
      <c r="H31" s="6" t="s">
        <v>23</v>
      </c>
      <c r="P31" s="10"/>
      <c r="Q31" s="10"/>
      <c r="R31" s="10"/>
      <c r="T31" s="10"/>
      <c r="U31" s="10"/>
      <c r="V31" s="10"/>
      <c r="W31" s="10"/>
      <c r="X31" s="10"/>
    </row>
    <row r="32" spans="6:24" x14ac:dyDescent="0.25">
      <c r="F32" t="s">
        <v>20</v>
      </c>
      <c r="G32">
        <v>9.5299999999999994</v>
      </c>
      <c r="H32">
        <v>5.36</v>
      </c>
      <c r="I32">
        <f t="shared" si="21"/>
        <v>51.080799999999996</v>
      </c>
      <c r="P32" s="10"/>
      <c r="Q32" s="10"/>
      <c r="R32" s="10"/>
      <c r="T32" s="10"/>
      <c r="U32" s="10"/>
      <c r="V32" s="10"/>
      <c r="W32" s="10"/>
      <c r="X32" s="10"/>
    </row>
    <row r="33" spans="6:24" x14ac:dyDescent="0.25">
      <c r="F33" t="s">
        <v>21</v>
      </c>
      <c r="G33">
        <v>9.76</v>
      </c>
      <c r="H33">
        <v>5.13</v>
      </c>
      <c r="I33">
        <f t="shared" si="21"/>
        <v>50.068799999999996</v>
      </c>
      <c r="P33" s="10"/>
      <c r="Q33" s="10"/>
      <c r="R33" s="10"/>
      <c r="S33" s="6"/>
      <c r="T33" s="10"/>
      <c r="U33" s="10"/>
      <c r="V33" s="10"/>
      <c r="W33" s="10"/>
      <c r="X33" s="10"/>
    </row>
    <row r="34" spans="6:24" x14ac:dyDescent="0.25">
      <c r="F34" t="s">
        <v>22</v>
      </c>
      <c r="G34">
        <v>94.95</v>
      </c>
      <c r="H34">
        <v>139.96</v>
      </c>
      <c r="I34">
        <f t="shared" si="21"/>
        <v>13289.202000000001</v>
      </c>
      <c r="P34" s="10"/>
      <c r="Q34" s="10"/>
      <c r="R34" s="10"/>
      <c r="S34" s="6"/>
      <c r="T34" s="10"/>
      <c r="U34" s="10"/>
      <c r="V34" s="10"/>
      <c r="W34" s="10"/>
      <c r="X34" s="10"/>
    </row>
    <row r="35" spans="6:24" x14ac:dyDescent="0.25">
      <c r="F35" t="s">
        <v>32</v>
      </c>
      <c r="G35">
        <v>5.09</v>
      </c>
      <c r="H35">
        <v>66.39</v>
      </c>
      <c r="I35">
        <f t="shared" si="21"/>
        <v>337.92509999999999</v>
      </c>
      <c r="Q35" s="10"/>
      <c r="R35" s="10"/>
    </row>
    <row r="36" spans="6:24" x14ac:dyDescent="0.25">
      <c r="F36" t="s">
        <v>18</v>
      </c>
      <c r="G36">
        <v>10.050000000000001</v>
      </c>
      <c r="H36">
        <v>16.88</v>
      </c>
      <c r="I36">
        <f t="shared" si="21"/>
        <v>169.64400000000001</v>
      </c>
      <c r="Q36" s="10"/>
      <c r="R36" s="10"/>
      <c r="T36" s="6"/>
    </row>
    <row r="37" spans="6:24" x14ac:dyDescent="0.25">
      <c r="I37" s="6">
        <f>SUM(I32:I36)</f>
        <v>13897.920700000002</v>
      </c>
      <c r="J37" s="6"/>
      <c r="P37" s="10"/>
      <c r="Q37" s="10"/>
      <c r="R37" s="10"/>
      <c r="S37" s="6"/>
    </row>
    <row r="38" spans="6:24" x14ac:dyDescent="0.25">
      <c r="G38" s="16" t="s">
        <v>33</v>
      </c>
      <c r="H38" s="16"/>
      <c r="I38" s="6">
        <f>I37+I28</f>
        <v>28602.294099999999</v>
      </c>
      <c r="J38" s="6"/>
      <c r="P38" s="10"/>
      <c r="Q38" s="10"/>
      <c r="R38" s="10"/>
      <c r="S38" s="6"/>
    </row>
    <row r="39" spans="6:24" x14ac:dyDescent="0.25">
      <c r="G39" s="6" t="s">
        <v>24</v>
      </c>
    </row>
    <row r="40" spans="6:24" x14ac:dyDescent="0.25">
      <c r="F40" t="s">
        <v>25</v>
      </c>
      <c r="G40">
        <v>94.55</v>
      </c>
      <c r="H40">
        <v>140.1</v>
      </c>
      <c r="I40">
        <f t="shared" si="21"/>
        <v>13246.455</v>
      </c>
    </row>
    <row r="41" spans="6:24" x14ac:dyDescent="0.25">
      <c r="F41" t="s">
        <v>26</v>
      </c>
      <c r="G41">
        <v>5.19</v>
      </c>
      <c r="H41">
        <v>65.64</v>
      </c>
      <c r="I41">
        <f t="shared" si="21"/>
        <v>340.67160000000001</v>
      </c>
    </row>
    <row r="42" spans="6:24" x14ac:dyDescent="0.25">
      <c r="F42" t="s">
        <v>18</v>
      </c>
      <c r="G42">
        <v>10.1</v>
      </c>
      <c r="H42">
        <v>16.91</v>
      </c>
      <c r="I42">
        <f t="shared" si="21"/>
        <v>170.791</v>
      </c>
    </row>
    <row r="43" spans="6:24" x14ac:dyDescent="0.25">
      <c r="I43" s="6">
        <f>SUM(I40:I42)</f>
        <v>13757.917599999999</v>
      </c>
      <c r="J43" s="6"/>
    </row>
    <row r="44" spans="6:24" x14ac:dyDescent="0.25">
      <c r="I44" s="6">
        <f>I43+I37+I29</f>
        <v>27655.838300000003</v>
      </c>
    </row>
    <row r="47" spans="6:24" x14ac:dyDescent="0.25">
      <c r="F47" t="s">
        <v>31</v>
      </c>
      <c r="G47">
        <v>94.15</v>
      </c>
      <c r="H47">
        <v>12.31</v>
      </c>
      <c r="I47">
        <f>H47*G47</f>
        <v>1158.9865000000002</v>
      </c>
    </row>
  </sheetData>
  <mergeCells count="1">
    <mergeCell ref="G38:H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P24" sqref="P24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N8:P11"/>
  <sheetViews>
    <sheetView workbookViewId="0">
      <selection activeCell="P12" sqref="P12"/>
    </sheetView>
  </sheetViews>
  <sheetFormatPr defaultRowHeight="15" x14ac:dyDescent="0.25"/>
  <sheetData>
    <row r="8" spans="14:16" x14ac:dyDescent="0.25">
      <c r="N8">
        <v>139.94999999999999</v>
      </c>
      <c r="O8">
        <v>95.06</v>
      </c>
      <c r="P8">
        <f>N8*O8</f>
        <v>13303.646999999999</v>
      </c>
    </row>
    <row r="9" spans="14:16" x14ac:dyDescent="0.25">
      <c r="N9">
        <v>12.72</v>
      </c>
      <c r="O9">
        <v>110.12</v>
      </c>
      <c r="P9">
        <f t="shared" ref="P9:P10" si="0">N9*O9</f>
        <v>1400.7264000000002</v>
      </c>
    </row>
    <row r="10" spans="14:16" x14ac:dyDescent="0.25">
      <c r="N10">
        <v>94.15</v>
      </c>
      <c r="O10">
        <v>12.31</v>
      </c>
      <c r="P10">
        <f t="shared" si="0"/>
        <v>1158.9865000000002</v>
      </c>
    </row>
    <row r="11" spans="14:16" x14ac:dyDescent="0.25">
      <c r="P11">
        <f>SUM(P8:P10)</f>
        <v>15863.359899999999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/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akhilesh Yadav</cp:lastModifiedBy>
  <cp:lastPrinted>2019-11-05T06:14:02Z</cp:lastPrinted>
  <dcterms:created xsi:type="dcterms:W3CDTF">2018-02-17T10:36:41Z</dcterms:created>
  <dcterms:modified xsi:type="dcterms:W3CDTF">2023-12-29T07:59:00Z</dcterms:modified>
</cp:coreProperties>
</file>