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D0FCD10-46F1-4F99-91E6-FB54A670D6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I12" i="1"/>
  <c r="F5" i="1"/>
  <c r="E5" i="1"/>
  <c r="B37" i="1"/>
  <c r="B36" i="1"/>
  <c r="B35" i="1"/>
  <c r="F16" i="1" l="1"/>
  <c r="D40" i="1" l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<sst xmlns="http://schemas.openxmlformats.org/spreadsheetml/2006/main" count="38" uniqueCount="36">
  <si>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</si>
  <si>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</si>
  <si>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</si>
  <si>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</si>
  <si>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</si>
  <si>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</si>
  <si>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</si>
  <si>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</si>
  <si>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</si>
  <si>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</si>
  <si>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</si>
  <si>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</si>
  <si>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</si>
  <si>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</si>
  <si>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</si>
  <si>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</si>
  <si>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</si>
  <si>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</si>
  <si>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</si>
  <si>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</si>
  <si>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</si>
  <si>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</si>
  <si>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</si>
  <si>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</si>
  <si>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</si>
  <si>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</si>
  <si>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</si>
  <si>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</si>
  <si>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 area</t>
  </si>
  <si>
    <t>Ground floor</t>
  </si>
  <si>
    <t>First Floor</t>
  </si>
  <si>
    <t>Balcony Area</t>
  </si>
  <si>
    <t>Second Floor</t>
  </si>
  <si>
    <t>Third floor</t>
  </si>
  <si>
    <t>Agreement Land area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</si>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</sst>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7" xfId="0" applyNumberFormat="1" applyBorder="1"/>
    <xf numFmtId="0" fontId="0" fillId="0" borderId="7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7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11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3" borderId="0" xfId="0" applyFont="1" applyFill="1"/>
    <xf numFmtId="0" fontId="0" fillId="3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411589</xdr:colOff>
      <xdr:row>46</xdr:row>
      <xdr:rowOff>48855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A35923-838C-4CFE-41DE-ADF526B9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32389" cy="8811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47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A613A-04CF-4910-BCF9-8D1EE228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9069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553208</xdr:colOff>
      <xdr:row>35</xdr:row>
      <xdr:rowOff>153352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18892-1960-19C9-2524-36A7C75B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0008" cy="68208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19</xdr:col>
      <xdr:colOff>457944</xdr:colOff>
      <xdr:row>37</xdr:row>
      <xdr:rowOff>77194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77C0DD-4F6D-2282-980E-5CF0D13E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334744" cy="7125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L17" sqref="L17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6"/>
      <c r="C1" s="18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7"/>
      <c r="C2" s="37"/>
      <c r="D2" s="43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8">
        <v>16200</v>
      </c>
      <c r="C3" s="38"/>
      <c r="D3" s="35"/>
      <c r="E3" s="10"/>
      <c r="F3" s="5">
        <v>2007</v>
      </c>
      <c r="G3" s="7">
        <v>2023</v>
      </c>
      <c r="H3" s="8">
        <f>G3-F3</f>
        <v>16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8">
        <v>2300</v>
      </c>
      <c r="C4" s="38"/>
      <c r="D4" s="35"/>
      <c r="E4" s="10" t="s">
        <v>34</v>
      </c>
      <c r="F4" s="9" t="s">
        <v>24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8">
        <f>B3-B4</f>
        <v>13900</v>
      </c>
      <c r="C5" s="38"/>
      <c r="D5" s="35"/>
      <c r="E5" s="17">
        <f>62.4*10.764</f>
        <v>671.67359999999996</v>
      </c>
      <c r="F5" s="17">
        <f>60.58*10.764</f>
        <v>652.08311999999989</v>
      </c>
      <c r="G5" s="7"/>
      <c r="H5" s="23"/>
      <c r="I5" s="41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8">
        <f>B4</f>
        <v>2300</v>
      </c>
      <c r="C6" s="38"/>
      <c r="D6" s="35"/>
      <c r="E6" s="35"/>
      <c r="F6" s="35"/>
      <c r="G6" s="21"/>
      <c r="H6" s="23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16</v>
      </c>
      <c r="C7" s="29"/>
      <c r="D7" s="44"/>
      <c r="E7" s="51"/>
      <c r="F7" s="35"/>
      <c r="G7" s="21"/>
      <c r="H7" s="21"/>
      <c r="I7" s="15"/>
      <c r="J7" s="15"/>
      <c r="M7" s="63"/>
      <c r="N7" s="64"/>
      <c r="O7" s="6"/>
    </row>
    <row r="8" spans="1:15" ht="16.5" x14ac:dyDescent="0.3">
      <c r="A8" s="27" t="s">
        <v>5</v>
      </c>
      <c r="B8" s="29">
        <f>B9-B7</f>
        <v>44</v>
      </c>
      <c r="C8" s="29"/>
      <c r="D8" s="45"/>
      <c r="E8" s="52"/>
      <c r="F8" s="35"/>
      <c r="G8" s="22"/>
      <c r="H8" s="21"/>
      <c r="I8" s="15"/>
      <c r="J8" s="15"/>
      <c r="M8" s="63"/>
      <c r="N8" s="64"/>
      <c r="O8" s="6"/>
    </row>
    <row r="9" spans="1:15" ht="16.5" x14ac:dyDescent="0.3">
      <c r="A9" s="27" t="s">
        <v>6</v>
      </c>
      <c r="B9" s="29">
        <v>60</v>
      </c>
      <c r="C9" s="29"/>
      <c r="D9" s="44"/>
      <c r="E9" s="51"/>
      <c r="F9" s="53"/>
      <c r="G9" s="40"/>
      <c r="H9" s="22"/>
      <c r="I9" s="15"/>
      <c r="J9" s="15"/>
      <c r="K9" s="12"/>
      <c r="L9" s="12"/>
      <c r="M9" s="11"/>
      <c r="N9" s="64"/>
      <c r="O9" s="6"/>
    </row>
    <row r="10" spans="1:15" ht="33" x14ac:dyDescent="0.3">
      <c r="A10" s="28" t="s">
        <v>7</v>
      </c>
      <c r="B10" s="29">
        <f>90*B7/B9</f>
        <v>24</v>
      </c>
      <c r="C10" s="29"/>
      <c r="D10" s="44"/>
      <c r="E10" s="51"/>
      <c r="F10" s="35"/>
      <c r="G10" s="20"/>
      <c r="H10" s="22"/>
      <c r="I10" s="15"/>
      <c r="J10" s="15"/>
      <c r="K10" s="12"/>
      <c r="L10" s="12"/>
      <c r="M10" s="11"/>
      <c r="N10" s="64"/>
      <c r="O10" s="6"/>
    </row>
    <row r="11" spans="1:15" ht="33" x14ac:dyDescent="0.3">
      <c r="A11" s="27"/>
      <c r="B11" s="39">
        <f>B10%</f>
        <v>0.24</v>
      </c>
      <c r="C11" s="39"/>
      <c r="D11" s="46"/>
      <c r="E11" s="54"/>
      <c r="F11" s="62" t="s">
        <v>28</v>
      </c>
      <c r="G11" s="10" t="s">
        <v>31</v>
      </c>
      <c r="H11" s="22"/>
      <c r="I11" s="15"/>
      <c r="J11" s="15"/>
      <c r="K11" s="12"/>
      <c r="L11" s="12"/>
      <c r="M11" s="11"/>
      <c r="N11" s="65"/>
      <c r="O11" s="6"/>
    </row>
    <row r="12" spans="1:15" ht="16.5" x14ac:dyDescent="0.3">
      <c r="A12" s="27" t="s">
        <v>8</v>
      </c>
      <c r="B12" s="38">
        <f>B6*B11</f>
        <v>552</v>
      </c>
      <c r="C12" s="38"/>
      <c r="D12" s="47"/>
      <c r="E12" s="51" t="s">
        <v>29</v>
      </c>
      <c r="F12" s="35">
        <v>367</v>
      </c>
      <c r="G12" s="21"/>
      <c r="H12" s="22"/>
      <c r="I12" s="66">
        <f>367+352+344</f>
        <v>1063</v>
      </c>
      <c r="J12" s="15"/>
      <c r="K12" s="12"/>
      <c r="L12" s="12"/>
      <c r="M12" s="11"/>
      <c r="N12" s="8"/>
      <c r="O12" s="6"/>
    </row>
    <row r="13" spans="1:15" ht="16.5" x14ac:dyDescent="0.3">
      <c r="A13" s="27" t="s">
        <v>9</v>
      </c>
      <c r="B13" s="38">
        <f>B6-B12</f>
        <v>1748</v>
      </c>
      <c r="C13" s="38"/>
      <c r="D13" s="47"/>
      <c r="E13" s="1" t="s">
        <v>30</v>
      </c>
      <c r="F13" s="10">
        <v>352</v>
      </c>
      <c r="G13" s="22">
        <v>14</v>
      </c>
      <c r="H13" s="22"/>
      <c r="I13" s="15"/>
      <c r="J13" s="15"/>
      <c r="K13" s="12"/>
      <c r="L13" s="12"/>
      <c r="M13" s="11"/>
      <c r="N13" s="8"/>
      <c r="O13" s="6"/>
    </row>
    <row r="14" spans="1:15" ht="16.5" x14ac:dyDescent="0.3">
      <c r="A14" s="27" t="s">
        <v>2</v>
      </c>
      <c r="B14" s="38">
        <f>B5</f>
        <v>13900</v>
      </c>
      <c r="C14" s="38"/>
      <c r="D14" s="35"/>
      <c r="E14" s="10" t="s">
        <v>32</v>
      </c>
      <c r="F14" s="12">
        <v>344</v>
      </c>
      <c r="G14">
        <v>23</v>
      </c>
      <c r="H14" s="22"/>
      <c r="I14" s="15"/>
      <c r="J14" s="15"/>
      <c r="K14" s="12"/>
      <c r="L14" s="12"/>
      <c r="M14" s="11"/>
      <c r="N14" s="8"/>
      <c r="O14" s="6"/>
    </row>
    <row r="15" spans="1:15" ht="16.5" x14ac:dyDescent="0.3">
      <c r="A15" s="27" t="s">
        <v>10</v>
      </c>
      <c r="B15" s="38">
        <f>B14+B13</f>
        <v>15648</v>
      </c>
      <c r="C15" s="38"/>
      <c r="D15" s="35"/>
      <c r="E15" s="10" t="s">
        <v>33</v>
      </c>
      <c r="F15" s="12">
        <v>402</v>
      </c>
      <c r="G15" s="24">
        <v>87</v>
      </c>
      <c r="H15" s="22"/>
      <c r="I15" s="12"/>
      <c r="J15" s="12"/>
      <c r="K15" s="12"/>
      <c r="L15" s="12"/>
      <c r="M15" s="11"/>
      <c r="N15" s="8"/>
      <c r="O15" s="6"/>
    </row>
    <row r="16" spans="1:15" ht="16.5" x14ac:dyDescent="0.3">
      <c r="A16" s="27" t="s">
        <v>23</v>
      </c>
      <c r="B16" s="30">
        <v>652</v>
      </c>
      <c r="C16" s="30"/>
      <c r="D16" s="31"/>
      <c r="E16" s="10"/>
      <c r="F16" s="22">
        <f>SUM(F12:F15)</f>
        <v>1465</v>
      </c>
      <c r="G16" s="25"/>
      <c r="H16" s="21"/>
      <c r="I16" s="10"/>
      <c r="N16" s="64"/>
      <c r="O16" s="6"/>
    </row>
    <row r="17" spans="1:15" ht="16.5" x14ac:dyDescent="0.3">
      <c r="A17" s="27" t="s">
        <v>11</v>
      </c>
      <c r="B17" s="32">
        <f>B15*B16</f>
        <v>10202496</v>
      </c>
      <c r="C17" s="32"/>
      <c r="D17" s="33"/>
      <c r="E17" s="10"/>
      <c r="F17" s="22"/>
      <c r="G17" s="22"/>
      <c r="H17" s="21"/>
      <c r="I17" s="10"/>
      <c r="N17" s="21"/>
      <c r="O17" s="41"/>
    </row>
    <row r="18" spans="1:15" ht="16.5" hidden="1" x14ac:dyDescent="0.3">
      <c r="A18" s="27" t="s">
        <v>25</v>
      </c>
      <c r="B18" s="32">
        <f>B17*0.9</f>
        <v>9182246.4000000004</v>
      </c>
      <c r="C18" s="32"/>
      <c r="D18" s="33"/>
      <c r="E18" s="10"/>
      <c r="F18" s="22"/>
      <c r="G18" s="22"/>
      <c r="H18" s="21"/>
      <c r="I18" s="10"/>
      <c r="N18" s="21"/>
      <c r="O18" s="10"/>
    </row>
    <row r="19" spans="1:15" ht="16.5" hidden="1" x14ac:dyDescent="0.3">
      <c r="A19" s="27" t="s">
        <v>26</v>
      </c>
      <c r="B19" s="32">
        <f>B17*0.8</f>
        <v>8161996.8000000007</v>
      </c>
      <c r="C19" s="32"/>
      <c r="D19" s="33"/>
      <c r="E19" s="10"/>
      <c r="F19" s="22"/>
      <c r="G19" s="22"/>
      <c r="H19" s="21"/>
      <c r="I19" s="10"/>
      <c r="N19" s="21"/>
      <c r="O19" s="10"/>
    </row>
    <row r="20" spans="1:15" ht="16.5" x14ac:dyDescent="0.3">
      <c r="A20" s="27" t="s">
        <v>12</v>
      </c>
      <c r="B20" s="34">
        <f>B4*652</f>
        <v>1499600</v>
      </c>
      <c r="C20" s="34"/>
      <c r="D20" s="35"/>
      <c r="E20" s="10"/>
      <c r="F20" s="10"/>
      <c r="G20" s="10"/>
    </row>
    <row r="21" spans="1:15" ht="16.5" x14ac:dyDescent="0.3">
      <c r="A21" s="29" t="s">
        <v>16</v>
      </c>
      <c r="B21" s="42">
        <f>B17*0.025/12</f>
        <v>21255.200000000001</v>
      </c>
      <c r="C21" s="34"/>
      <c r="D21" s="34"/>
      <c r="E21" s="10"/>
      <c r="F21" t="s">
        <v>35</v>
      </c>
    </row>
    <row r="22" spans="1:15" x14ac:dyDescent="0.25">
      <c r="B22" s="19"/>
      <c r="C22" s="19"/>
    </row>
    <row r="23" spans="1:15" x14ac:dyDescent="0.25">
      <c r="B23" s="19"/>
      <c r="C23" s="19"/>
    </row>
    <row r="25" spans="1:15" x14ac:dyDescent="0.25">
      <c r="D25" t="s">
        <v>14</v>
      </c>
    </row>
    <row r="26" spans="1:15" x14ac:dyDescent="0.25">
      <c r="B26" s="48" t="s">
        <v>20</v>
      </c>
      <c r="C26" s="48" t="s">
        <v>15</v>
      </c>
      <c r="D26" s="16" t="s">
        <v>21</v>
      </c>
      <c r="E26" s="16"/>
      <c r="F26" s="16" t="s">
        <v>11</v>
      </c>
      <c r="G26" s="16" t="s">
        <v>17</v>
      </c>
      <c r="H26" s="16" t="s">
        <v>18</v>
      </c>
      <c r="I26" s="16" t="s">
        <v>19</v>
      </c>
      <c r="J26" s="16"/>
    </row>
    <row r="27" spans="1:15" ht="17.25" x14ac:dyDescent="0.3">
      <c r="B27" s="48"/>
      <c r="C27" s="48"/>
      <c r="D27" s="16">
        <v>440</v>
      </c>
      <c r="E27" s="16"/>
      <c r="F27" s="16">
        <v>6500000</v>
      </c>
      <c r="G27" s="17" t="e">
        <f t="shared" ref="G27:G33" si="0">F27/C27</f>
        <v>#DIV/0!</v>
      </c>
      <c r="H27" s="17">
        <f>F27/D27</f>
        <v>14772.727272727272</v>
      </c>
      <c r="I27" s="17" t="e">
        <f t="shared" ref="I27:I33" si="1">F27/B27</f>
        <v>#DIV/0!</v>
      </c>
      <c r="J27" s="16" t="e">
        <f>B27/C27</f>
        <v>#DIV/0!</v>
      </c>
      <c r="K27" s="26"/>
    </row>
    <row r="28" spans="1:15" ht="17.25" x14ac:dyDescent="0.3">
      <c r="B28" s="48"/>
      <c r="C28" s="48"/>
      <c r="D28" s="16">
        <v>618</v>
      </c>
      <c r="E28" s="16"/>
      <c r="F28" s="16">
        <v>9500000</v>
      </c>
      <c r="G28" s="17" t="e">
        <f t="shared" si="0"/>
        <v>#DIV/0!</v>
      </c>
      <c r="H28" s="17">
        <f>F28/D28</f>
        <v>15372.168284789645</v>
      </c>
      <c r="I28" s="17" t="e">
        <f t="shared" si="1"/>
        <v>#DIV/0!</v>
      </c>
      <c r="J28" s="16" t="e">
        <f t="shared" ref="J28:J32" si="2">D28/C28</f>
        <v>#DIV/0!</v>
      </c>
      <c r="K28" s="26"/>
    </row>
    <row r="29" spans="1:15" x14ac:dyDescent="0.25">
      <c r="B29" s="48"/>
      <c r="C29" s="48"/>
      <c r="D29" s="16"/>
      <c r="E29" s="16"/>
      <c r="F29" s="17"/>
      <c r="G29" s="17" t="e">
        <f t="shared" si="0"/>
        <v>#DIV/0!</v>
      </c>
      <c r="H29" s="17" t="e">
        <f t="shared" ref="H29:H33" si="3">F29/D29</f>
        <v>#DIV/0!</v>
      </c>
      <c r="I29" s="17" t="e">
        <f t="shared" si="1"/>
        <v>#DIV/0!</v>
      </c>
      <c r="J29" s="16" t="e">
        <f t="shared" si="2"/>
        <v>#DIV/0!</v>
      </c>
    </row>
    <row r="30" spans="1:15" x14ac:dyDescent="0.25">
      <c r="B30" s="48"/>
      <c r="C30" s="48"/>
      <c r="D30" s="16"/>
      <c r="E30" s="16"/>
      <c r="F30" s="17"/>
      <c r="G30" s="17" t="e">
        <f t="shared" si="0"/>
        <v>#DIV/0!</v>
      </c>
      <c r="H30" s="17" t="e">
        <f t="shared" si="3"/>
        <v>#DIV/0!</v>
      </c>
      <c r="I30" s="17" t="e">
        <f t="shared" si="1"/>
        <v>#DIV/0!</v>
      </c>
      <c r="J30" s="16" t="e">
        <f t="shared" si="2"/>
        <v>#DIV/0!</v>
      </c>
    </row>
    <row r="31" spans="1:15" x14ac:dyDescent="0.25">
      <c r="C31" s="55"/>
      <c r="D31" s="56"/>
      <c r="E31" s="57"/>
      <c r="F31" s="58"/>
      <c r="G31" s="58" t="e">
        <f t="shared" si="0"/>
        <v>#DIV/0!</v>
      </c>
      <c r="H31" s="59" t="e">
        <f t="shared" si="3"/>
        <v>#DIV/0!</v>
      </c>
      <c r="I31" s="49" t="e">
        <f t="shared" si="1"/>
        <v>#DIV/0!</v>
      </c>
      <c r="J31" s="50" t="e">
        <f t="shared" si="2"/>
        <v>#DIV/0!</v>
      </c>
    </row>
    <row r="32" spans="1:15" x14ac:dyDescent="0.25">
      <c r="C32" s="60"/>
      <c r="D32" s="56"/>
      <c r="E32" s="57"/>
      <c r="F32" s="58"/>
      <c r="G32" s="58" t="e">
        <f t="shared" si="0"/>
        <v>#DIV/0!</v>
      </c>
      <c r="H32" s="58" t="e">
        <f t="shared" si="3"/>
        <v>#DIV/0!</v>
      </c>
      <c r="I32" s="49" t="e">
        <f t="shared" si="1"/>
        <v>#DIV/0!</v>
      </c>
      <c r="J32" s="50" t="e">
        <f t="shared" si="2"/>
        <v>#DIV/0!</v>
      </c>
    </row>
    <row r="33" spans="1:12" x14ac:dyDescent="0.25">
      <c r="F33" s="50"/>
      <c r="G33" s="49" t="e">
        <f t="shared" si="0"/>
        <v>#DIV/0!</v>
      </c>
      <c r="H33" s="49" t="e">
        <f t="shared" si="3"/>
        <v>#DIV/0!</v>
      </c>
      <c r="I33" s="49" t="e">
        <f t="shared" si="1"/>
        <v>#DIV/0!</v>
      </c>
    </row>
    <row r="34" spans="1:12" x14ac:dyDescent="0.25">
      <c r="B34" s="13" t="s">
        <v>22</v>
      </c>
    </row>
    <row r="35" spans="1:12" x14ac:dyDescent="0.25">
      <c r="B35" s="67">
        <f>31.99*10.764</f>
        <v>344.34035999999998</v>
      </c>
      <c r="C35" s="67">
        <v>5200000</v>
      </c>
      <c r="D35" s="68">
        <f t="shared" ref="D35:D40" si="4">C35/B35</f>
        <v>15101.337525464631</v>
      </c>
      <c r="E35" s="57">
        <v>240000</v>
      </c>
      <c r="F35" s="57">
        <v>30000</v>
      </c>
      <c r="G35" s="61">
        <f>F35+E35+C35</f>
        <v>5470000</v>
      </c>
      <c r="H35" s="57">
        <f>G35/B35</f>
        <v>15885.445435440679</v>
      </c>
      <c r="I35" s="10" t="e">
        <f>G35/#REF!</f>
        <v>#REF!</v>
      </c>
      <c r="K35">
        <f>A35+B35</f>
        <v>344.34035999999998</v>
      </c>
      <c r="L35">
        <f>G35/K35</f>
        <v>15885.445435440679</v>
      </c>
    </row>
    <row r="36" spans="1:12" x14ac:dyDescent="0.25">
      <c r="B36" s="67">
        <f>32*10.764</f>
        <v>344.44799999999998</v>
      </c>
      <c r="C36" s="67">
        <v>5700000</v>
      </c>
      <c r="D36" s="68">
        <f t="shared" si="4"/>
        <v>16548.216276477146</v>
      </c>
      <c r="E36">
        <v>163600</v>
      </c>
      <c r="F36">
        <v>23400</v>
      </c>
      <c r="G36" s="10">
        <f>F36+E36+C36</f>
        <v>5887000</v>
      </c>
      <c r="H36">
        <f>G36/B36</f>
        <v>17091.113898179115</v>
      </c>
      <c r="I36" s="10" t="e">
        <f>G36/#REF!</f>
        <v>#REF!</v>
      </c>
      <c r="J36" t="e">
        <f>G36/A36</f>
        <v>#DIV/0!</v>
      </c>
    </row>
    <row r="37" spans="1:12" x14ac:dyDescent="0.25">
      <c r="B37" s="13">
        <f>32*10.764</f>
        <v>344.44799999999998</v>
      </c>
      <c r="C37" s="13">
        <v>4800000</v>
      </c>
      <c r="D37">
        <f t="shared" si="4"/>
        <v>13935.340022296545</v>
      </c>
      <c r="E37">
        <v>240000</v>
      </c>
      <c r="F37">
        <v>30000</v>
      </c>
      <c r="G37" s="10">
        <f>F37+E37+C37</f>
        <v>5070000</v>
      </c>
      <c r="H37">
        <f>G37/B37</f>
        <v>14719.202898550726</v>
      </c>
    </row>
    <row r="38" spans="1:12" ht="15.75" x14ac:dyDescent="0.25">
      <c r="A38" s="11"/>
      <c r="D38" t="e">
        <f t="shared" si="4"/>
        <v>#DIV/0!</v>
      </c>
      <c r="E38">
        <v>392000</v>
      </c>
      <c r="F38">
        <v>30000</v>
      </c>
      <c r="G38" s="10">
        <f>F38+E38+C38</f>
        <v>422000</v>
      </c>
      <c r="H38" t="e">
        <f>G38/B38</f>
        <v>#DIV/0!</v>
      </c>
    </row>
    <row r="39" spans="1:12" ht="15.75" x14ac:dyDescent="0.25">
      <c r="A39" s="11"/>
      <c r="D39" t="e">
        <f t="shared" si="4"/>
        <v>#DIV/0!</v>
      </c>
      <c r="E39">
        <v>288000</v>
      </c>
      <c r="F39">
        <v>30000</v>
      </c>
      <c r="G39" s="10">
        <f>F39+E39+C39</f>
        <v>318000</v>
      </c>
      <c r="H39" t="e">
        <f>G39/B39</f>
        <v>#DIV/0!</v>
      </c>
    </row>
    <row r="40" spans="1:12" ht="15.75" x14ac:dyDescent="0.25">
      <c r="A40" s="11"/>
      <c r="D40" t="e">
        <f t="shared" si="4"/>
        <v>#DIV/0!</v>
      </c>
    </row>
    <row r="41" spans="1:12" ht="15.75" x14ac:dyDescent="0.25">
      <c r="A41" s="11"/>
    </row>
    <row r="42" spans="1:12" ht="15.75" x14ac:dyDescent="0.25">
      <c r="A42" s="11"/>
    </row>
    <row r="43" spans="1:12" ht="15.75" x14ac:dyDescent="0.25">
      <c r="A43" s="11"/>
    </row>
    <row r="44" spans="1:12" ht="15.75" x14ac:dyDescent="0.25">
      <c r="A44" s="11"/>
    </row>
    <row r="64" spans="4:6" x14ac:dyDescent="0.25">
      <c r="D64" s="10"/>
      <c r="E64" s="10"/>
      <c r="F6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>
      <selection activeCell="L1" sqref="L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2023-11-08T08:35:11Z</dcterms:modified>
</cp:coreProperties>
</file>